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2.xml" ContentType="application/vnd.openxmlformats-officedocument.drawing+xml"/>
  <Override PartName="/xl/comments5.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workbookProtection workbookAlgorithmName="SHA-512" workbookHashValue="jPwdcNPZG9x2mSycwdtLsdDT6LkPkCrB2om/6eH62yb4i9PC+YcN3X6XoJUKHKaLlYsb25cxnDjXi0PWHea2mg==" workbookSaltValue="Rft7cDVWHC6jrTQoGpUocg==" workbookSpinCount="100000" lockStructure="1"/>
  <bookViews>
    <workbookView xWindow="0" yWindow="0" windowWidth="20490" windowHeight="8340" activeTab="11"/>
  </bookViews>
  <sheets>
    <sheet name="فهرست" sheetId="6" r:id="rId1"/>
    <sheet name="1" sheetId="4" r:id="rId2"/>
    <sheet name="2" sheetId="15" r:id="rId3"/>
    <sheet name="3" sheetId="3" r:id="rId4"/>
    <sheet name="4" sheetId="7" r:id="rId5"/>
    <sheet name="5" sheetId="14" r:id="rId6"/>
    <sheet name="6" sheetId="5" r:id="rId7"/>
    <sheet name="7" sheetId="1" r:id="rId8"/>
    <sheet name="8" sheetId="11" r:id="rId9"/>
    <sheet name="9" sheetId="13" r:id="rId10"/>
    <sheet name="10" sheetId="12" r:id="rId11"/>
    <sheet name="-" sheetId="10" r:id="rId12"/>
  </sheets>
  <calcPr calcId="145621"/>
</workbook>
</file>

<file path=xl/calcChain.xml><?xml version="1.0" encoding="utf-8"?>
<calcChain xmlns="http://schemas.openxmlformats.org/spreadsheetml/2006/main">
  <c r="H9" i="5" l="1"/>
  <c r="J9" i="5" s="1"/>
  <c r="L9" i="5" s="1"/>
  <c r="N9" i="5" s="1"/>
  <c r="H8" i="5"/>
  <c r="J8" i="5" s="1"/>
  <c r="L8" i="5" s="1"/>
  <c r="N8" i="5" s="1"/>
  <c r="H7" i="5"/>
  <c r="J7" i="5" s="1"/>
  <c r="L7" i="5" s="1"/>
  <c r="N7" i="5" s="1"/>
  <c r="F15" i="11" l="1"/>
  <c r="G6" i="5"/>
  <c r="E59" i="1"/>
  <c r="D68" i="1" s="1"/>
  <c r="H6" i="5"/>
  <c r="J6" i="5" s="1"/>
  <c r="H10" i="5"/>
  <c r="J10" i="5" s="1"/>
  <c r="L10" i="5" s="1"/>
  <c r="N10" i="5" s="1"/>
  <c r="D3" i="13"/>
  <c r="E24" i="1" l="1"/>
  <c r="E17" i="1"/>
  <c r="K10" i="5"/>
  <c r="O10" i="5" l="1"/>
  <c r="O9" i="5"/>
  <c r="O8" i="5"/>
  <c r="O7" i="5"/>
  <c r="M10" i="5"/>
  <c r="M9" i="5"/>
  <c r="M8" i="5"/>
  <c r="M7" i="5"/>
  <c r="K9" i="5"/>
  <c r="K8" i="5"/>
  <c r="K7" i="5"/>
  <c r="I10" i="5"/>
  <c r="I9" i="5"/>
  <c r="I8" i="5"/>
  <c r="I7" i="5"/>
  <c r="I6" i="5"/>
  <c r="G10" i="5"/>
  <c r="G9" i="5"/>
  <c r="G8" i="5"/>
  <c r="G7" i="5"/>
  <c r="G11" i="5" l="1"/>
  <c r="B10" i="12" s="1"/>
  <c r="P10" i="5" l="1"/>
  <c r="P9" i="5"/>
  <c r="P8" i="5"/>
  <c r="P7" i="5"/>
  <c r="I11" i="5"/>
  <c r="C10" i="12" s="1"/>
  <c r="F69" i="11" l="1"/>
  <c r="F68" i="11"/>
  <c r="F67" i="11"/>
  <c r="F66" i="11"/>
  <c r="F65" i="11"/>
  <c r="F70" i="11" s="1"/>
  <c r="E80" i="11" s="1"/>
  <c r="C9" i="13" s="1"/>
  <c r="E9" i="13" s="1"/>
  <c r="F9" i="13" s="1"/>
  <c r="G9" i="13" s="1"/>
  <c r="H9" i="13" s="1"/>
  <c r="F61" i="11"/>
  <c r="E79" i="11" s="1"/>
  <c r="C8" i="13" s="1"/>
  <c r="F56" i="11"/>
  <c r="F55" i="11"/>
  <c r="F54" i="11"/>
  <c r="F49" i="11"/>
  <c r="F48" i="11"/>
  <c r="F47" i="11"/>
  <c r="F46" i="11"/>
  <c r="F45" i="11"/>
  <c r="F32" i="11"/>
  <c r="F31" i="11"/>
  <c r="F30" i="11"/>
  <c r="F29" i="11"/>
  <c r="F28" i="11"/>
  <c r="F27" i="11"/>
  <c r="F26" i="11"/>
  <c r="F25" i="11"/>
  <c r="F24" i="11"/>
  <c r="F23" i="11"/>
  <c r="F18" i="11"/>
  <c r="F17" i="11"/>
  <c r="F16" i="11"/>
  <c r="F14" i="11"/>
  <c r="F13" i="11"/>
  <c r="F12" i="11"/>
  <c r="F11" i="11"/>
  <c r="F10" i="11"/>
  <c r="F9" i="11"/>
  <c r="F8" i="11"/>
  <c r="F7" i="11"/>
  <c r="F6" i="11"/>
  <c r="F5" i="11"/>
  <c r="F4" i="11"/>
  <c r="E12" i="1"/>
  <c r="E11" i="1"/>
  <c r="E10" i="1"/>
  <c r="E9" i="1"/>
  <c r="E8" i="1"/>
  <c r="E50" i="1"/>
  <c r="E49" i="1"/>
  <c r="E48" i="1"/>
  <c r="E47" i="1"/>
  <c r="E46" i="1"/>
  <c r="F57" i="11" l="1"/>
  <c r="E78" i="11" s="1"/>
  <c r="C7" i="13" s="1"/>
  <c r="E7" i="13" s="1"/>
  <c r="F7" i="13" s="1"/>
  <c r="G7" i="13" s="1"/>
  <c r="H7" i="13" s="1"/>
  <c r="E8" i="13"/>
  <c r="F8" i="13" s="1"/>
  <c r="G8" i="13" s="1"/>
  <c r="H8" i="13" s="1"/>
  <c r="I9" i="13"/>
  <c r="B28" i="12" s="1"/>
  <c r="F50" i="11"/>
  <c r="E77" i="11" s="1"/>
  <c r="C6" i="13" s="1"/>
  <c r="E6" i="13" s="1"/>
  <c r="F6" i="13" s="1"/>
  <c r="G6" i="13" s="1"/>
  <c r="H6" i="13" s="1"/>
  <c r="F19" i="11"/>
  <c r="E74" i="11" s="1"/>
  <c r="C33" i="11"/>
  <c r="C16" i="4" s="1"/>
  <c r="F33" i="11"/>
  <c r="E75" i="11" s="1"/>
  <c r="C4" i="13" s="1"/>
  <c r="E4" i="13" s="1"/>
  <c r="F4" i="13" s="1"/>
  <c r="G4" i="13" s="1"/>
  <c r="H4" i="13" s="1"/>
  <c r="I8" i="13" l="1"/>
  <c r="B27" i="12" s="1"/>
  <c r="F28" i="12"/>
  <c r="D28" i="12"/>
  <c r="I4" i="13"/>
  <c r="B23" i="12" s="1"/>
  <c r="I7" i="13"/>
  <c r="B26" i="12" s="1"/>
  <c r="F87" i="11"/>
  <c r="C3" i="13"/>
  <c r="E3" i="13" s="1"/>
  <c r="F3" i="13" s="1"/>
  <c r="G3" i="13" s="1"/>
  <c r="H3" i="13" s="1"/>
  <c r="D4" i="1"/>
  <c r="D27" i="12" l="1"/>
  <c r="F27" i="12"/>
  <c r="F23" i="12"/>
  <c r="D23" i="12"/>
  <c r="D26" i="12"/>
  <c r="F26" i="12"/>
  <c r="I6" i="13"/>
  <c r="B25" i="12" s="1"/>
  <c r="E51" i="1"/>
  <c r="D67" i="1" s="1"/>
  <c r="D25" i="12" l="1"/>
  <c r="F25" i="12"/>
  <c r="B21" i="12"/>
  <c r="C40" i="11"/>
  <c r="F40" i="11" s="1"/>
  <c r="D42" i="1"/>
  <c r="E31" i="1"/>
  <c r="E30" i="1"/>
  <c r="E29" i="1"/>
  <c r="E28" i="1"/>
  <c r="E27" i="1"/>
  <c r="E26" i="1"/>
  <c r="E25" i="1"/>
  <c r="E23" i="1"/>
  <c r="E22" i="1"/>
  <c r="E21" i="1"/>
  <c r="E20" i="1"/>
  <c r="E19" i="1"/>
  <c r="E18" i="1"/>
  <c r="D63" i="1"/>
  <c r="B17" i="12" l="1"/>
  <c r="D17" i="12" s="1"/>
  <c r="F21" i="12"/>
  <c r="D21" i="12"/>
  <c r="D66" i="1"/>
  <c r="E32" i="1"/>
  <c r="D65" i="1" s="1"/>
  <c r="E13" i="1"/>
  <c r="D64" i="1" s="1"/>
  <c r="D69" i="1" s="1"/>
  <c r="F17" i="12" l="1"/>
  <c r="B20" i="12"/>
  <c r="C39" i="11"/>
  <c r="F39" i="11" s="1"/>
  <c r="C37" i="11"/>
  <c r="F37" i="11" s="1"/>
  <c r="B18" i="12"/>
  <c r="B19" i="12"/>
  <c r="C38" i="11"/>
  <c r="F38" i="11" s="1"/>
  <c r="F19" i="12" l="1"/>
  <c r="D19" i="12"/>
  <c r="D18" i="12"/>
  <c r="F18" i="12"/>
  <c r="F41" i="11"/>
  <c r="E76" i="11" s="1"/>
  <c r="F20" i="12"/>
  <c r="D20" i="12"/>
  <c r="I3" i="13"/>
  <c r="B22" i="12" s="1"/>
  <c r="F22" i="12" s="1"/>
  <c r="D70" i="1"/>
  <c r="D71" i="1" s="1"/>
  <c r="D4" i="12" l="1"/>
  <c r="C9" i="4" s="1"/>
  <c r="E81" i="11"/>
  <c r="F88" i="11" s="1"/>
  <c r="F89" i="11" s="1"/>
  <c r="D5" i="12" s="1"/>
  <c r="C5" i="13"/>
  <c r="E5" i="13" s="1"/>
  <c r="F5" i="13" s="1"/>
  <c r="D22" i="12"/>
  <c r="D6" i="12" l="1"/>
  <c r="E1" i="10" s="1"/>
  <c r="F10" i="13"/>
  <c r="D11" i="12" s="1"/>
  <c r="G5" i="13"/>
  <c r="C10" i="4"/>
  <c r="E82" i="11"/>
  <c r="E83" i="11" s="1"/>
  <c r="E10" i="13"/>
  <c r="C11" i="12" s="1"/>
  <c r="C12" i="12" s="1"/>
  <c r="E3" i="10" s="1"/>
  <c r="C8" i="4" l="1"/>
  <c r="G10" i="13"/>
  <c r="E11" i="12" s="1"/>
  <c r="H5" i="13"/>
  <c r="H10" i="13" s="1"/>
  <c r="F11" i="12" s="1"/>
  <c r="B11" i="12"/>
  <c r="B12" i="12" s="1"/>
  <c r="E2" i="10" s="1"/>
  <c r="I5" i="13" l="1"/>
  <c r="B24" i="12" s="1"/>
  <c r="F24" i="12" s="1"/>
  <c r="F29" i="12" s="1"/>
  <c r="D24" i="12" l="1"/>
  <c r="D29" i="12" s="1"/>
  <c r="L6" i="5"/>
  <c r="K6" i="5"/>
  <c r="K11" i="5" s="1"/>
  <c r="D10" i="12" s="1"/>
  <c r="D12" i="12" s="1"/>
  <c r="E4" i="10" s="1"/>
  <c r="N6" i="5" l="1"/>
  <c r="O6" i="5" s="1"/>
  <c r="O11" i="5" s="1"/>
  <c r="F10" i="12" s="1"/>
  <c r="F12" i="12" s="1"/>
  <c r="E6" i="10" s="1"/>
  <c r="M6" i="5"/>
  <c r="M11" i="5" s="1"/>
  <c r="E10" i="12" s="1"/>
  <c r="E12" i="12" s="1"/>
  <c r="E5" i="10" s="1"/>
  <c r="E7" i="10" l="1"/>
  <c r="D33" i="12" s="1"/>
  <c r="C14" i="4" s="1"/>
  <c r="P6" i="5"/>
  <c r="I13" i="5" l="1"/>
  <c r="D31" i="12" s="1"/>
  <c r="C12" i="4" s="1"/>
</calcChain>
</file>

<file path=xl/comments1.xml><?xml version="1.0" encoding="utf-8"?>
<comments xmlns="http://schemas.openxmlformats.org/spreadsheetml/2006/main">
  <authors>
    <author>incubator</author>
  </authors>
  <commentList>
    <comment ref="A1" authorId="0">
      <text>
        <r>
          <rPr>
            <sz val="9"/>
            <color indexed="81"/>
            <rFont val="Tahoma"/>
            <family val="2"/>
          </rPr>
          <t xml:space="preserve">در این صفحه شما خلاصه ای از طرح خود را بیان می‌کنید. این قسمت آخرین قسمتی است که در تکمیل طرح کسب و کار نوشته می شود زیرا اهم موارد مطرح در قسمت های دیگر به طور خلاصه باید در اینجا بیان شود. 
</t>
        </r>
      </text>
    </comment>
  </commentList>
</comments>
</file>

<file path=xl/comments2.xml><?xml version="1.0" encoding="utf-8"?>
<comments xmlns="http://schemas.openxmlformats.org/spreadsheetml/2006/main">
  <authors>
    <author>incubator</author>
    <author>kavosh</author>
  </authors>
  <commentList>
    <comment ref="A1" authorId="0">
      <text>
        <r>
          <rPr>
            <sz val="12"/>
            <color indexed="81"/>
            <rFont val="B Mitra"/>
            <charset val="178"/>
          </rPr>
          <t>مأموریت: فلسفه وجودی سازمان را بیان می کند. پیتر دراکر می گوید طرح این پرسش (فعالیت ما چیست؟) مترادف با پرسش (مأموریت ما چیست؟) 
مأموریت حوزه فعالیت کسب و کار و محدوده آن را مشخص می نماید.</t>
        </r>
        <r>
          <rPr>
            <sz val="9"/>
            <color indexed="81"/>
            <rFont val="Tahoma"/>
            <family val="2"/>
          </rPr>
          <t xml:space="preserve">
</t>
        </r>
      </text>
    </comment>
    <comment ref="A4" authorId="1">
      <text>
        <r>
          <rPr>
            <sz val="12"/>
            <color indexed="81"/>
            <rFont val="B Mitra"/>
            <charset val="178"/>
          </rPr>
          <t xml:space="preserve">
چشم‌انداز: چشم انداز بیانگر دورنمای سازمان و به معنای مقصد و آرمان سازمان است. آینده ای است واقع گرایانه ، محقق الوقوع و جذاب برای سازمان. چشم انداز کلید رهبری است. چشم انداز به این پرسش پاسخ می دهد که (( ما به کجا می‌خواهیم برسیم؟ ))</t>
        </r>
      </text>
    </comment>
    <comment ref="A7" authorId="0">
      <text>
        <r>
          <rPr>
            <sz val="12"/>
            <color indexed="81"/>
            <rFont val="B Mitra"/>
            <charset val="178"/>
          </rPr>
          <t>اهداف شرکت: اهداف کوتاه مدت و بلند مدت خود را تشریح کنید. اهداف باید کمی، ملموس و دارای بازه زمانی مشخص باشند. این هدفها عموما در حوزه های زیر تعیین می شوند:
سودآوری- بهره‌وری- سهم بازار یا مجموع فروش- توسعه نیروی انسانی</t>
        </r>
        <r>
          <rPr>
            <b/>
            <sz val="9"/>
            <color indexed="81"/>
            <rFont val="Tahoma"/>
            <family val="2"/>
          </rPr>
          <t xml:space="preserve">
</t>
        </r>
        <r>
          <rPr>
            <sz val="9"/>
            <color indexed="81"/>
            <rFont val="Tahoma"/>
            <family val="2"/>
          </rPr>
          <t xml:space="preserve">
</t>
        </r>
      </text>
    </comment>
  </commentList>
</comments>
</file>

<file path=xl/comments3.xml><?xml version="1.0" encoding="utf-8"?>
<comments xmlns="http://schemas.openxmlformats.org/spreadsheetml/2006/main">
  <authors>
    <author>incubator</author>
  </authors>
  <commentList>
    <comment ref="A3" authorId="0">
      <text>
        <r>
          <rPr>
            <sz val="12"/>
            <color indexed="81"/>
            <rFont val="B Mitra"/>
            <charset val="178"/>
          </rPr>
          <t xml:space="preserve">در این قسمت محصول/خدمات خود را معرفی نمایید.
</t>
        </r>
      </text>
    </comment>
    <comment ref="A5" authorId="0">
      <text>
        <r>
          <rPr>
            <sz val="12"/>
            <color indexed="81"/>
            <rFont val="B Mitra"/>
            <charset val="178"/>
          </rPr>
          <t xml:space="preserve">آیا جهت استفاده از محصول و یا خدمات شما نیاز به مهارت خاصی وجود دارد یا خیر؟ در صورت نیاز به مهارت جهت استفاده این مهارت‌ها را مشخص نمایید و شرح دهید. </t>
        </r>
        <r>
          <rPr>
            <sz val="9"/>
            <color indexed="81"/>
            <rFont val="Tahoma"/>
            <family val="2"/>
          </rPr>
          <t xml:space="preserve">
</t>
        </r>
      </text>
    </comment>
    <comment ref="A7" authorId="0">
      <text>
        <r>
          <rPr>
            <sz val="12"/>
            <color indexed="81"/>
            <rFont val="B Mitra"/>
            <charset val="178"/>
          </rPr>
          <t>در این بخش، نحوه ارزیابی کیفی محصول و صحه گذاری بر آن تعیین و مشخص می گردد و به ویژه برای محصولاتی که پس از تولید اولیه نیازمند اخذ مجوزهایی بمنظور تایید و توزیع محصول می باشند؛ اهمیت می یابد.</t>
        </r>
        <r>
          <rPr>
            <sz val="9"/>
            <color indexed="81"/>
            <rFont val="Tahoma"/>
            <family val="2"/>
          </rPr>
          <t xml:space="preserve">
</t>
        </r>
      </text>
    </comment>
    <comment ref="A11" authorId="0">
      <text>
        <r>
          <rPr>
            <sz val="12"/>
            <color indexed="81"/>
            <rFont val="B Mitra"/>
            <charset val="178"/>
          </rPr>
          <t>مراحل فرآیند تولید یا ارائه خدمت و ترتیب عملیات و خروجی هر مرحله تشریح گردد.</t>
        </r>
        <r>
          <rPr>
            <sz val="9"/>
            <color indexed="81"/>
            <rFont val="Tahoma"/>
            <family val="2"/>
          </rPr>
          <t xml:space="preserve">
</t>
        </r>
      </text>
    </comment>
    <comment ref="A13" authorId="0">
      <text>
        <r>
          <rPr>
            <sz val="12"/>
            <color indexed="81"/>
            <rFont val="B Mitra"/>
            <charset val="178"/>
          </rPr>
          <t>با توجه به فرآیند تولید خود و زمان تولید هر محصول یا ارائه خدمت (برای کسب و کارهای خدماتی) باید مشخص نمایید توان تولید/ارائه خدمت شما در یک دوره مشخص به عنوان مثال در یک ماه چه مقدار است.</t>
        </r>
        <r>
          <rPr>
            <sz val="9"/>
            <color indexed="81"/>
            <rFont val="Tahoma"/>
            <family val="2"/>
          </rPr>
          <t xml:space="preserve">
</t>
        </r>
      </text>
    </comment>
  </commentList>
</comments>
</file>

<file path=xl/comments4.xml><?xml version="1.0" encoding="utf-8"?>
<comments xmlns="http://schemas.openxmlformats.org/spreadsheetml/2006/main">
  <authors>
    <author>incubator</author>
  </authors>
  <commentList>
    <comment ref="A5" authorId="0">
      <text>
        <r>
          <rPr>
            <sz val="12"/>
            <color indexed="81"/>
            <rFont val="B Mitra"/>
            <charset val="178"/>
          </rPr>
          <t>امروزه اندازه بازارها محدودتر از گذشته است و دیگر بازارهای انبوه همچون گذشته وجود ندارد. بنابراین جهت ورود به بازار باید بخش‌بندی مناسبی برای بازار محصول یا خدمات خود ارائه کنیم. اگر بخواهیم بخش‌بندی بازار را خیلی ساده تعریف کنیم عبارت از قسمت کردن بازار محصول یا خدمتی خاص به بخش‌هایی که با یکدیگر متفاوت هستند.
بخش‌بندی بازار بر اساس ویژگیهایی صورت می‌گیرد که بازارها را خرد و متفاوت از یکدیگر می‌نمایند، در اینجا به برخی از این ویژگیها آورده شده‌اند:
بخش‌بندی جغرافیایی: به عنوان مثال بر اساس تمایز مناطق گرمسیر با سردسیر در پوشاک مصرفی.
بخش‌بندی دموگرافیک: بر اساس متغیر‌هایی مثل سن، جنسیت، نژاد، تحصیلات، شغل، درآمد.
بخش‌بندی روانشناختی: بر اساس متغیرهایی چون ارزش‌های اجتماعی و سبک زندگی 
بخش‌بندی رفتاری: بر اساس متغیرهایی چون حساسیت به قیمت، اهمیت برند و ... .</t>
        </r>
        <r>
          <rPr>
            <sz val="9"/>
            <color indexed="81"/>
            <rFont val="Tahoma"/>
            <family val="2"/>
          </rPr>
          <t xml:space="preserve">
</t>
        </r>
      </text>
    </comment>
    <comment ref="A7" authorId="0">
      <text>
        <r>
          <rPr>
            <sz val="9"/>
            <color indexed="81"/>
            <rFont val="Tahoma"/>
            <family val="2"/>
          </rPr>
          <t>ب</t>
        </r>
        <r>
          <rPr>
            <sz val="12"/>
            <color indexed="81"/>
            <rFont val="B Mitra"/>
            <charset val="178"/>
          </rPr>
          <t>ا توجه به بخشبندی بازار شما باید جذابیت های بخش ها مختلف را با هم مقایسه و با توجه به نقاط قوت و ضعف شرکت خود بازار هدف خود را از میان این بخش‌ها انتخاب نمایید.</t>
        </r>
        <r>
          <rPr>
            <sz val="10"/>
            <color indexed="81"/>
            <rFont val="Tahoma"/>
            <family val="2"/>
          </rPr>
          <t xml:space="preserve">
</t>
        </r>
      </text>
    </comment>
    <comment ref="A10" authorId="0">
      <text>
        <r>
          <rPr>
            <b/>
            <sz val="12"/>
            <color indexed="81"/>
            <rFont val="B Mitra"/>
            <charset val="178"/>
          </rPr>
          <t xml:space="preserve"> </t>
        </r>
        <r>
          <rPr>
            <sz val="12"/>
            <color indexed="81"/>
            <rFont val="B Mitra"/>
            <charset val="178"/>
          </rPr>
          <t xml:space="preserve">یک مدل کسب و کار تشریح می کند که مشتریان شما چه کسانی هستند؟ و چگونه شما از طریق ارزش آفرینی برای آنان، کسب ثروت می نمایید؟ همچنین این مدل توصیف کننده نحوه جریان اطلاعات، محصول و درآمد در شبکه ارتباطی با تامین کنندگان، ذینفعان، توزیع کنندگان و مشتریان می‌باشد. و نیز در این بخش توصیف می نمایید که چه مدل کسب و کار متمایزی را برای رقابت در صنعت در نظر گرفته‌اید.
(برای تشریح مدل کسب و کار به مثال ایرانسل در حوزه فناوری اطلاعات و ارتباطات توجه نمایید. پیش از ورود این شرکت عمده رقابت در حوزه تلفن همراه مبتنی بر کارکردهای اپراتورها در قالب سیم کارت های دائمی بود. با ورود ایرانسل و نحوه کسب و کاری که در پیش گرفت، رقابت در این حوزه به سمت خدمات ارزش افزوده در قالب سیم کارت های اعتباری سوق پیدا کرد. مثال دیگر پارک دیزنی و نحوه افتتاح آن در اروپا شبیه به امریکا بود. برخلاف امریکایی‌ها، اروپایی های به جای گشت زنی در رستوران های پارک در طی روز، ترجیح می دادند صرفا در زمان وعده غذایی به رستوران ها مراجعه نمایند و از این رو در این ساعات صف های طولانی، تراکم کاری و اتلاف زمان زیادی روی می داد. مدل کسب و کار دیزنی در اروپا با شکست مواجه شد.) </t>
        </r>
        <r>
          <rPr>
            <b/>
            <sz val="9"/>
            <color indexed="81"/>
            <rFont val="Tahoma"/>
            <family val="2"/>
          </rPr>
          <t xml:space="preserve">
</t>
        </r>
        <r>
          <rPr>
            <sz val="9"/>
            <color indexed="81"/>
            <rFont val="Tahoma"/>
            <family val="2"/>
          </rPr>
          <t xml:space="preserve">
</t>
        </r>
      </text>
    </comment>
  </commentList>
</comments>
</file>

<file path=xl/comments5.xml><?xml version="1.0" encoding="utf-8"?>
<comments xmlns="http://schemas.openxmlformats.org/spreadsheetml/2006/main">
  <authors>
    <author>incubator</author>
  </authors>
  <commentList>
    <comment ref="A3" authorId="0">
      <text>
        <r>
          <rPr>
            <sz val="12"/>
            <color indexed="81"/>
            <rFont val="B Mitra"/>
            <charset val="178"/>
          </rPr>
          <t>اکثر کسب و کار های نوپا در شناخت رقبای خود دچار اشتباه می‌شوند، و معمولاً رقبای خود را محدود تر از آنچه هست تخمین می‌زنند. کوکاکولا مى‌داند که رقيب اصلى‌ او پپسى‌کولا است و جنرال موتور مى‌داند که فورد رقيب او است. يک شرکت در روشن‌ترين حالت مى‌تواند رقباى خود را شرکت‌هايى بداند که کالاها مشابهی را تولید و یا خدمات مشابهى را ارائه کرده است. شرکت آساک دوچرخ می‌تواند فقط تولید کنندگان دوچرخه داخل کشور را رقیب خود بداند. اما بايد قبول کنيم که شرکت‌ها در حقيقت با طيف گسترده‌ترى از رقبا روبرو هستند. به‌طورکلى يک شرکت مى‌تواند تمام شرکت‌هايى را رقيب خود بداند که کالاهای مشابه و یا کالاهای جایگزین را توليد و یا عرضه و توزیع (مانند شرکت‌های وارد کننده) مى‌کنند. بنابراین آساک دوچرخ نباید از دوچرخه‌های وارداتی داخل بازار ایران غافل شود و شرکت‌های خودروسازی نباید سازندگان موتورسيکلت و دوچرخه را از لیست رقبای خود حذف نمایند.
 در یک تعریف کلی رقبا شرکت‌هايى هستند که نياز مشابهى از مشتريان در بازار هدف را برآورده مى‌سازند، يا به گروه مشابهى از مشتريان در بازار هدف خدمت مى‌کنند.
همچنین در این قسمت باید وضعیت پراکندگی رقبا در مناطق جغرافیایی به همراه ارزیابی اجمالی مزیت های نسبی آنان که برگرفته از این مناطق است مشخص نمایید. (مثل قرار گرفتن در مناطق آزاد تجاری، در مسیر شاه راه‌های ارتباطی و ...)</t>
        </r>
      </text>
    </comment>
    <comment ref="A5" authorId="0">
      <text>
        <r>
          <rPr>
            <sz val="12"/>
            <color indexed="81"/>
            <rFont val="B Mitra"/>
            <charset val="178"/>
          </rPr>
          <t>در این بخش تخمینی از سهمی که رقبا از بازار دارند ارائه گردد. ( برای جمع آوری اطلاعات میتوانید از  مشاهدات تجربی و آمارهای رسمی و غیر رسمی موجود و روش‌های دیگر استفاده نمایید.)</t>
        </r>
        <r>
          <rPr>
            <b/>
            <sz val="9"/>
            <color indexed="81"/>
            <rFont val="Tahoma"/>
            <family val="2"/>
          </rPr>
          <t xml:space="preserve"> 
</t>
        </r>
        <r>
          <rPr>
            <sz val="12"/>
            <color indexed="81"/>
            <rFont val="B Mitra"/>
            <charset val="178"/>
          </rPr>
          <t>توجه کنید که مجموع امتیازات داده شده به شرکت ها باید برابر 100 شود.</t>
        </r>
        <r>
          <rPr>
            <b/>
            <sz val="9"/>
            <color indexed="81"/>
            <rFont val="Tahoma"/>
            <family val="2"/>
          </rPr>
          <t xml:space="preserve">
</t>
        </r>
        <r>
          <rPr>
            <sz val="12"/>
            <color indexed="81"/>
            <rFont val="B Mitra"/>
            <charset val="178"/>
          </rPr>
          <t>اگر تعداد رقبای اصلی شما از 10 کمتر است نیازی به پرکردن تمام سلول های در نظر گرفته شده نیست.</t>
        </r>
      </text>
    </comment>
    <comment ref="A11" authorId="0">
      <text>
        <r>
          <rPr>
            <sz val="12"/>
            <color indexed="81"/>
            <rFont val="B Mitra"/>
            <charset val="178"/>
          </rPr>
          <t>در این بخش مزایای رقابتی رقبای خود را شناسایی نمایید و وضعیت واحد خود را در خصوص هر یک از این مزایا با رقبا مقایسه کنید.
به هر یک از رقبا برای هر مزیت مهم صنعت امتیازی از 1 تا 10 بر اساس تحقیقات خود بدهید.
در راستای درک بهتر مفهوم مزیت رقابتی برخی از تعاریف ارائه شده توسط صاحب نظران در رابطه با مزیت رقابتی ارائه می‌شود:
- مزیت رقابتی مجموعه‌ای از توانایی‌های منحصر به فرد یک واحد اقتصادی است که اجازه‌ی نفوذ به بازارهای دلخواه و برتری بر رقبا را برای آن واحد فراهم می‌آورد.
- مزیت رقابتی ارزشی است که سازمان به مشتریان خود عرضه می کند، به نحوی که در آن زمان این ارزش توسط رقبای بالقوه و بالفعل عرضه نمی شود. (مهری و حسینی، 1383)
- مزیت رقابتی تمایز در ویژگیها یا ابعاد هر شرکتی است که آن را قادر به ارائه خدمات بهتر از رقبا (ارزش بهتر) به مشتریان می کند.
- مزیت رقابتی عبارت از میزان فزونی جذابیت پیشنهادهای شرکت در مقایسه با رقبا از نظر مشتریان است.</t>
        </r>
        <r>
          <rPr>
            <b/>
            <sz val="9"/>
            <color indexed="81"/>
            <rFont val="Tahoma"/>
            <family val="2"/>
          </rPr>
          <t xml:space="preserve">
</t>
        </r>
        <r>
          <rPr>
            <sz val="12"/>
            <color indexed="81"/>
            <rFont val="B Mitra"/>
            <charset val="178"/>
          </rPr>
          <t>اگر تعداد رقبای اصلی شما از 10 کمتر است نیازی به پرکردن تمام سلول های در نظر گرفته شده نیست.</t>
        </r>
      </text>
    </comment>
    <comment ref="A25" authorId="0">
      <text>
        <r>
          <rPr>
            <sz val="12"/>
            <color indexed="81"/>
            <rFont val="B Mitra"/>
            <charset val="178"/>
          </rPr>
          <t>در این بخش مزیت رقابتی قابل ارائه خود را توضیح دهید. مقایسه بخش قبل به شما کمک می‌کند مزیت رقابتی خود را بهتر تعریف نمایید.</t>
        </r>
        <r>
          <rPr>
            <sz val="9"/>
            <color indexed="81"/>
            <rFont val="Tahoma"/>
            <family val="2"/>
          </rPr>
          <t xml:space="preserve">
</t>
        </r>
      </text>
    </comment>
    <comment ref="A29" authorId="0">
      <text>
        <r>
          <rPr>
            <sz val="12"/>
            <color indexed="81"/>
            <rFont val="B Mitra"/>
            <charset val="178"/>
          </rPr>
          <t>بعد از شناسایی مشتریان خود باید برآورد صحیحی از تعداد آنها و نیاز هر کدام از آنها به محصول یا خدمات خود، داشته باشید. تخمین درست از میزان تقاضای محصول، شما را کمک میکند تا از سودآوری و یا زیان‌آور بودن طرح خود برآورد صحیحی بدست آورید.
این برآورد باید کمی باشد و اطلاعات آن در قسمت مالی استفاده می شود.</t>
        </r>
      </text>
    </comment>
    <comment ref="A32" authorId="0">
      <text>
        <r>
          <rPr>
            <sz val="12"/>
            <color indexed="81"/>
            <rFont val="B Mitra"/>
            <charset val="178"/>
          </rPr>
          <t>قیمت‌گذاری مناسب برای ورود به بازار از اهمیت بسیار بالایی برخوردار است. بسیاری از طرح‌های خوب به علت ارائه محصولات خود با قیمت بالا یا پایین در بدو ورود به بازار با شکست مواجه شده‌اند.
برای قیمت‌گذاری روش‌های مختلفی وجود دارد به عنوان مثال شما می‌توانید سود مطلوب خود را به قیمت تمام‌شده محصول اضافه نمایید و یا با بررسی قیمت رقبای خود قیمتی مشابه را تعیین نمایید.
مطالعه در این خصوص را فراموش نکنید زیرا یکی از مهمترین عوامل موثر در موفقیت طرح شما می‌باشد.</t>
        </r>
        <r>
          <rPr>
            <b/>
            <sz val="9"/>
            <color indexed="81"/>
            <rFont val="Tahoma"/>
            <family val="2"/>
          </rPr>
          <t xml:space="preserve">
</t>
        </r>
        <r>
          <rPr>
            <sz val="9"/>
            <color indexed="81"/>
            <rFont val="Tahoma"/>
            <family val="2"/>
          </rPr>
          <t xml:space="preserve">
</t>
        </r>
      </text>
    </comment>
    <comment ref="A35" authorId="0">
      <text>
        <r>
          <rPr>
            <sz val="12"/>
            <color indexed="81"/>
            <rFont val="B Mitra"/>
            <charset val="178"/>
          </rPr>
          <t xml:space="preserve">در این بخش لیست مجوزهای مورد نیاز جهت تولید و فروش به همراه مراجع صدور مجوز، شرایط و مدت زمان لازم برای اخذ این مجوزها را تعیین  گردد. همچنین شرکت بایستی برنامه عملی خود بمنظور پیگیری و دریافت این مجوزها را تشریح نماید.
</t>
        </r>
      </text>
    </comment>
  </commentList>
</comments>
</file>

<file path=xl/comments6.xml><?xml version="1.0" encoding="utf-8"?>
<comments xmlns="http://schemas.openxmlformats.org/spreadsheetml/2006/main">
  <authors>
    <author>incubator</author>
  </authors>
  <commentList>
    <comment ref="A1" authorId="0">
      <text>
        <r>
          <rPr>
            <sz val="9"/>
            <color indexed="81"/>
            <rFont val="Tahoma"/>
            <family val="2"/>
          </rPr>
          <t xml:space="preserve">سرمایه گذاری ثابت سرمایه گذاری است که به دوره مالی بستگی ندارد. 
و بیشتر اقلام آن هزینه های سرمایه ای می باشند.
</t>
        </r>
      </text>
    </comment>
  </commentList>
</comments>
</file>

<file path=xl/comments7.xml><?xml version="1.0" encoding="utf-8"?>
<comments xmlns="http://schemas.openxmlformats.org/spreadsheetml/2006/main">
  <authors>
    <author>kavosh</author>
  </authors>
  <commentList>
    <comment ref="A2" authorId="0">
      <text>
        <r>
          <rPr>
            <sz val="12"/>
            <color indexed="81"/>
            <rFont val="B Mitra"/>
            <charset val="178"/>
          </rPr>
          <t>با توجه به تیراژ تولید در سال اول مقادیر را در جدول وارد کنید.</t>
        </r>
        <r>
          <rPr>
            <sz val="9"/>
            <color indexed="81"/>
            <rFont val="Tahoma"/>
            <family val="2"/>
          </rPr>
          <t xml:space="preserve">
</t>
        </r>
      </text>
    </comment>
    <comment ref="A35" authorId="0">
      <text>
        <r>
          <rPr>
            <sz val="12"/>
            <color indexed="81"/>
            <rFont val="B Mitra"/>
            <charset val="178"/>
          </rPr>
          <t>هزینه تعمیر و نگهداری بر اساس نرخی از ارزش دارایی محاسبه می شود. شما باید در این قسمت این نرخ را تعیین نمایید.</t>
        </r>
        <r>
          <rPr>
            <sz val="9"/>
            <color indexed="81"/>
            <rFont val="Tahoma"/>
            <family val="2"/>
          </rPr>
          <t xml:space="preserve">
</t>
        </r>
      </text>
    </comment>
    <comment ref="A59" authorId="0">
      <text>
        <r>
          <rPr>
            <sz val="12"/>
            <color indexed="81"/>
            <rFont val="B Mitra"/>
            <charset val="178"/>
          </rPr>
          <t>در صورتی که فضای مورد نظر اجاره ای است این قسمت را تکمیل نمایید.</t>
        </r>
      </text>
    </comment>
    <comment ref="A63" authorId="0">
      <text>
        <r>
          <rPr>
            <sz val="12"/>
            <color indexed="81"/>
            <rFont val="B Mitra"/>
            <charset val="178"/>
          </rPr>
          <t xml:space="preserve">هزینه برون سپاری را برای تعداد تولید در سال اول در نظر بگیرید، هزینه برون سپاری در سالهای بعد با توجه به جدول پیش بینی فروش به صورت خودکار محاسبه می شود.
</t>
        </r>
      </text>
    </comment>
    <comment ref="A85" authorId="0">
      <text>
        <r>
          <rPr>
            <sz val="12"/>
            <color indexed="81"/>
            <rFont val="B Mitra"/>
            <charset val="178"/>
          </rPr>
          <t>در این قسمت فقط زمان را مشخص کنید.</t>
        </r>
        <r>
          <rPr>
            <sz val="9"/>
            <color indexed="81"/>
            <rFont val="Tahoma"/>
            <family val="2"/>
          </rPr>
          <t xml:space="preserve">
</t>
        </r>
      </text>
    </comment>
  </commentList>
</comments>
</file>

<file path=xl/comments8.xml><?xml version="1.0" encoding="utf-8"?>
<comments xmlns="http://schemas.openxmlformats.org/spreadsheetml/2006/main">
  <authors>
    <author>incubator</author>
  </authors>
  <commentList>
    <comment ref="A1" authorId="0">
      <text>
        <r>
          <rPr>
            <sz val="12"/>
            <color indexed="81"/>
            <rFont val="B Mitra"/>
            <charset val="178"/>
          </rPr>
          <t>هزینه های جاری در سال های آینده در دوره مالی را با توجه به هزینه های جاری در سال اول تخمین بزنید.
شما در این جدول فقط باید نرخ رشد یا نرخ تنزیل را مشخص کنید.
به عنوان مثال شما می توانید با توجه به برنامه های افزایش تولید، توسعه نیروی انسانی و یا عکس آن کاهش تولید، تعدیل نیروی انسانی نرخ رشد یا تنزیلی را در نظر بگیرید.
سیاست های شرکت در خصوص برون سپاری، تبلیغات و غیره می تواند در نرخ رشد یا کاهش هزینه ها در سال های جاری اثر بگذارد.</t>
        </r>
      </text>
    </comment>
  </commentList>
</comments>
</file>

<file path=xl/comments9.xml><?xml version="1.0" encoding="utf-8"?>
<comments xmlns="http://schemas.openxmlformats.org/spreadsheetml/2006/main">
  <authors>
    <author>incubator</author>
  </authors>
  <commentList>
    <comment ref="A14" authorId="0">
      <text>
        <r>
          <rPr>
            <sz val="12"/>
            <color indexed="81"/>
            <rFont val="B Mitra"/>
            <charset val="178"/>
          </rPr>
          <t>شما در این جدول فقط درصدها را مشخص کنید (عددی بین 0 تا صد) مثلاً ممکن است در کسب و کاری 60 درصد هزینه حقوق و دستمزد ثابت و 40 درصد متغیر باشد. و در کسب و کار دیگری ممکن است 70 درصد هزینه حقوق و دستمزد ثابت و 30 درصد متغیر باشد.
هزینه ثابت: هزینه هایی هستند که با تغییر حجم فعالیت تغییر نمی‌کنند. مانند استهلاک، حقوق سرپرستان و هزینه‌های نگهداری ساختمان.
هزینه متغیر: هزینه هایی هستند که با تغییر حجم فعالیت تغییر می‌کنند. مانند هزینه مواد مستقیم، دستمزد مستقیم، انرژی.</t>
        </r>
        <r>
          <rPr>
            <b/>
            <sz val="9"/>
            <color indexed="81"/>
            <rFont val="Tahoma"/>
            <family val="2"/>
          </rPr>
          <t xml:space="preserve">
</t>
        </r>
        <r>
          <rPr>
            <sz val="9"/>
            <color indexed="81"/>
            <rFont val="Tahoma"/>
            <family val="2"/>
          </rPr>
          <t xml:space="preserve">
</t>
        </r>
      </text>
    </comment>
    <comment ref="D31" authorId="0">
      <text>
        <r>
          <rPr>
            <sz val="12"/>
            <color indexed="81"/>
            <rFont val="B Mitra"/>
            <charset val="178"/>
          </rPr>
          <t xml:space="preserve">به طور کلی نقطه سر به سر نقطه‌ای است که در آن درآمدها و هزینه ها برابر است و بنگاه در این سطح از تولید نه سود می‌کند و نه زیان و این نشان می‌دهد یک سرمایه‌گذاری چه زمانی می‌تواند به سود برسد.
فرمول محاسبه:
مجموع هزینه‌ها = درآمد
در نتیجه:
درصد نقطه سر به سر = ( کل درآمد فروش - مجموع هزینه های متغیر ) / مجموع هزینه های ثابت </t>
        </r>
        <r>
          <rPr>
            <sz val="9"/>
            <color indexed="81"/>
            <rFont val="Tahoma"/>
            <family val="2"/>
          </rPr>
          <t xml:space="preserve">
</t>
        </r>
      </text>
    </comment>
    <comment ref="D33" authorId="0">
      <text>
        <r>
          <rPr>
            <sz val="12"/>
            <color indexed="81"/>
            <rFont val="B Mitra"/>
            <charset val="178"/>
          </rPr>
          <t xml:space="preserve"> نرخ بازده داخلی به دو صورت قابل تعریف است:
1 - متوسط نرخ بازده سالانه : یعنی با انجام یک سرمایه گذاری ، شرکت سالانه به طور متوسط چقدر بازده کسب میکند . 
2 - نرخی که جریان های نقدی آتی را صفر می کند : بدین معنی که با استفاده از این نرخ مجموع جریان های نقدی که از سال یکم به بعد وارد  میشوند را ، با مبلغ سرمایه گذاری در برابر کند.</t>
        </r>
        <r>
          <rPr>
            <sz val="9"/>
            <color indexed="81"/>
            <rFont val="Tahoma"/>
            <family val="2"/>
          </rPr>
          <t xml:space="preserve">
</t>
        </r>
      </text>
    </comment>
  </commentList>
</comments>
</file>

<file path=xl/sharedStrings.xml><?xml version="1.0" encoding="utf-8"?>
<sst xmlns="http://schemas.openxmlformats.org/spreadsheetml/2006/main" count="337" uniqueCount="234">
  <si>
    <t>خلاصه طرح</t>
  </si>
  <si>
    <t xml:space="preserve">ساختار سازمانی و چارت سازمانی </t>
  </si>
  <si>
    <t>مدیریت و سازماندهی</t>
  </si>
  <si>
    <t>تحلیل رقبا و مزیت رقابتی شرکت</t>
  </si>
  <si>
    <t>مدل کسب و کار</t>
  </si>
  <si>
    <t>فنی و عملیاتی</t>
  </si>
  <si>
    <t>محصول</t>
  </si>
  <si>
    <t>شرح فرآیند تولید</t>
  </si>
  <si>
    <t>مالی</t>
  </si>
  <si>
    <t>دوره مالی طرح:</t>
  </si>
  <si>
    <t>پیش بینی فروش</t>
  </si>
  <si>
    <t>ردیف</t>
  </si>
  <si>
    <t>عنوان محصول/
خدمات</t>
  </si>
  <si>
    <t>متـراژ ( متر مربع )</t>
  </si>
  <si>
    <t>هزينه واحد ( هزارريال )</t>
  </si>
  <si>
    <t>هزينه كل ( ميليون ريال )</t>
  </si>
  <si>
    <t>زمین</t>
  </si>
  <si>
    <t>رديف</t>
  </si>
  <si>
    <t>شــرح</t>
  </si>
  <si>
    <t xml:space="preserve">انبار مواد اوليه (سوله) </t>
  </si>
  <si>
    <t>انبار محصول (سوله)</t>
  </si>
  <si>
    <t>سالن توليد(سوله)</t>
  </si>
  <si>
    <t>هزینه کل (میلیون ریال)</t>
  </si>
  <si>
    <t>ساختمان</t>
  </si>
  <si>
    <t>اداری</t>
  </si>
  <si>
    <t>تعداد</t>
  </si>
  <si>
    <t>ماشین آلات و تجهیزات مورد نیاز:</t>
  </si>
  <si>
    <t>قالب پلاستیک</t>
  </si>
  <si>
    <t>لوازم الکتریکی لازم</t>
  </si>
  <si>
    <t>لوازم تست</t>
  </si>
  <si>
    <t>دستگاه پرس</t>
  </si>
  <si>
    <t>مجموع:</t>
  </si>
  <si>
    <t>تاسیسات</t>
  </si>
  <si>
    <t>هزينه (میلیون ریال)</t>
  </si>
  <si>
    <t>مالی (سرمایه گذاری ثابت)</t>
  </si>
  <si>
    <t>هزينه واحد (میلیون ریال)</t>
  </si>
  <si>
    <t>هزينه كل (میلیون ریال)</t>
  </si>
  <si>
    <t>تجهیزات اداری</t>
  </si>
  <si>
    <t>مجموع سرمایه گذاری های ثابت</t>
  </si>
  <si>
    <t>ماشین آلات و تجهیزات مورد نیاز</t>
  </si>
  <si>
    <t>هزینه (میلیون ریال)</t>
  </si>
  <si>
    <t xml:space="preserve">شرح </t>
  </si>
  <si>
    <t>پیش بینی نشده (معادل 5% اقلام فوق)</t>
  </si>
  <si>
    <t>جمع کل:</t>
  </si>
  <si>
    <t>جمع:</t>
  </si>
  <si>
    <t>چاپ کاتالوگ</t>
  </si>
  <si>
    <t>برگزاری کمپین ایمیلی</t>
  </si>
  <si>
    <t>هزینه سالانه (میلیون ریال)</t>
  </si>
  <si>
    <t>شرح</t>
  </si>
  <si>
    <t>بازاریابی و تبلیغات</t>
  </si>
  <si>
    <t>تلفن و اینترنت</t>
  </si>
  <si>
    <t>سوخت</t>
  </si>
  <si>
    <t>برق</t>
  </si>
  <si>
    <t>آب</t>
  </si>
  <si>
    <t>سوخت و انرژی</t>
  </si>
  <si>
    <t>تجهيزات اداري</t>
  </si>
  <si>
    <t>تاسيسات</t>
  </si>
  <si>
    <t>نرخ</t>
  </si>
  <si>
    <t>ارزش دارایی</t>
  </si>
  <si>
    <t>هزینه نگهداری و تعمیرات</t>
  </si>
  <si>
    <t>---</t>
  </si>
  <si>
    <t>حقوق کل سالانه
 (میلیون ریال)</t>
  </si>
  <si>
    <t>حقوق و دستمزد</t>
  </si>
  <si>
    <t>هزینه واحد (هزار ریال)</t>
  </si>
  <si>
    <t xml:space="preserve">واحد </t>
  </si>
  <si>
    <t>مصرف سالانه</t>
  </si>
  <si>
    <t>مواد اولیه و نهاده های تولید</t>
  </si>
  <si>
    <t>هزینه اجاره</t>
  </si>
  <si>
    <t>متراژ (متر مربع)</t>
  </si>
  <si>
    <t xml:space="preserve">تعداد </t>
  </si>
  <si>
    <t>آبکاری</t>
  </si>
  <si>
    <t>نقاشی</t>
  </si>
  <si>
    <t>دستگاه مونتاژ اتوماتیک قطعات</t>
  </si>
  <si>
    <t>هزينه واحد (هزار ريال)</t>
  </si>
  <si>
    <t>ماشين‌آلات و تجهیزات</t>
  </si>
  <si>
    <t>کارگر ساده</t>
  </si>
  <si>
    <t>کارمند اداری</t>
  </si>
  <si>
    <t>مدیر فروش</t>
  </si>
  <si>
    <t>حقوق ماهانه (هزار ریال)</t>
  </si>
  <si>
    <t>هزینه های ماهانه (هزار ریال)</t>
  </si>
  <si>
    <t>هزینه ماهانه (هزار ریال)</t>
  </si>
  <si>
    <t>هزینه به ازای 
واحد محصول (هزار ریال)</t>
  </si>
  <si>
    <t>کارشناس فنی</t>
  </si>
  <si>
    <t>مدیر فنی</t>
  </si>
  <si>
    <t>مجموع هزینه جاری سالانه</t>
  </si>
  <si>
    <t>هزینه های برون سپاری</t>
  </si>
  <si>
    <t>جمع</t>
  </si>
  <si>
    <t>جمع کل</t>
  </si>
  <si>
    <t>هزینه ها (میلیون ریال)</t>
  </si>
  <si>
    <t>سرمایه در گردش مورد نیاز</t>
  </si>
  <si>
    <t>تنخواه گردان</t>
  </si>
  <si>
    <t>زمان (ماه)</t>
  </si>
  <si>
    <t>سال اول</t>
  </si>
  <si>
    <t>سال دوم</t>
  </si>
  <si>
    <t>سال سوم</t>
  </si>
  <si>
    <t>سال چهارم</t>
  </si>
  <si>
    <t>سال پنجم</t>
  </si>
  <si>
    <t>تعداد فروش در سال اول</t>
  </si>
  <si>
    <t>تعداد فروش در سال دوم</t>
  </si>
  <si>
    <t>تعداد فروش در سال سوم</t>
  </si>
  <si>
    <t>تعداد فروش در سال چهارم</t>
  </si>
  <si>
    <t>تعداد فروش در سال پنجم</t>
  </si>
  <si>
    <t>سود / زیان</t>
  </si>
  <si>
    <t>مالی (سود آوری و نقطه سر به سر)</t>
  </si>
  <si>
    <t>محصول 1</t>
  </si>
  <si>
    <t>محصول 2</t>
  </si>
  <si>
    <t>درآمد سالانه (میلیون ریال)</t>
  </si>
  <si>
    <t>سود ناخالص (میلیون ریال)</t>
  </si>
  <si>
    <t xml:space="preserve">عنوان </t>
  </si>
  <si>
    <t>هزینه سال اول
(میلیون ریال)</t>
  </si>
  <si>
    <t>هزینه سال دوم
(میلیون ریال)</t>
  </si>
  <si>
    <t>هزینه سال سوم
(میلیون ریال)</t>
  </si>
  <si>
    <t>هزینه سال چهارم
(میلیون ریال)</t>
  </si>
  <si>
    <t>هزینه سال پنجم
(میلیون ریال)</t>
  </si>
  <si>
    <t>نرخ رشد یا تنزیل سالانه</t>
  </si>
  <si>
    <t>هزینه کل:
(میلیون ریال)</t>
  </si>
  <si>
    <t>سال</t>
  </si>
  <si>
    <t>مجموع :</t>
  </si>
  <si>
    <t>عنوان</t>
  </si>
  <si>
    <t>ماشین آلات و 
تجهیزات مورد نیاز</t>
  </si>
  <si>
    <t>هزینه کل 
(میلیون ریال)</t>
  </si>
  <si>
    <t>هزینه ثابت</t>
  </si>
  <si>
    <t>هزینه متغیر</t>
  </si>
  <si>
    <t>درصد</t>
  </si>
  <si>
    <t>مبلغ</t>
  </si>
  <si>
    <t xml:space="preserve">درصد </t>
  </si>
  <si>
    <t>جمع هزینه ثابت
(میلیون ریال)</t>
  </si>
  <si>
    <t>جمع هزینه متغیر
(میلیون ریال)</t>
  </si>
  <si>
    <t xml:space="preserve"> نقطه سر به سر (درصد)=</t>
  </si>
  <si>
    <t>مجموع سرمایه گذاری طرح:</t>
  </si>
  <si>
    <t>مجموع سرمایه گذاری ثابت:</t>
  </si>
  <si>
    <t>سرمایه در گردش:</t>
  </si>
  <si>
    <t>میلیون ریال</t>
  </si>
  <si>
    <t>نفرات شاخص و کلیدی مورد نیاز (تمام وقت/نیمه وقت؛ مشاور/ مالی/ علمی و فنی)</t>
  </si>
  <si>
    <t>نام و نام خانوادگی</t>
  </si>
  <si>
    <t>سمت در واحد</t>
  </si>
  <si>
    <t>شرح وظایف اصلی</t>
  </si>
  <si>
    <t>تمام وقت</t>
  </si>
  <si>
    <t>پاره وقت</t>
  </si>
  <si>
    <t>تمام وقت / 
پاره وقت</t>
  </si>
  <si>
    <t>دستگاه برش ورق</t>
  </si>
  <si>
    <t>مالی (پیش بینی فروش)</t>
  </si>
  <si>
    <t>پیش بینی هزینه جاری سال های آینده در دوره مالی</t>
  </si>
  <si>
    <t>کسب و کار و بازار</t>
  </si>
  <si>
    <t>مشتریان بالقوه در بازار چه کسانی هستند ؟</t>
  </si>
  <si>
    <t>بخش های مختلف بازار خود را توصیف دهید.</t>
  </si>
  <si>
    <t>بازار هدف شما شامل کدام یک از بخش های شناسایی شده می باشد.</t>
  </si>
  <si>
    <t>مشتریان</t>
  </si>
  <si>
    <t>تخمین نرخ تقاضا</t>
  </si>
  <si>
    <t>تعداد مشتریان خود را چقدر  برآورد می کنید؟ نرخ تقاضای محصول را برآورد نمایید.</t>
  </si>
  <si>
    <t>نام رقبای اصلی</t>
  </si>
  <si>
    <t>سهم بازار</t>
  </si>
  <si>
    <t>10 رقیب اصلی</t>
  </si>
  <si>
    <t>شرکت 1</t>
  </si>
  <si>
    <t>شرکت 2</t>
  </si>
  <si>
    <t>شرکت 3</t>
  </si>
  <si>
    <t>10 مزیت نسبی مهم 
در صنعت</t>
  </si>
  <si>
    <t>کیفیت محصول</t>
  </si>
  <si>
    <t>تمایز محصول</t>
  </si>
  <si>
    <t>دارا بودن از شبکه
توزیع مناسب</t>
  </si>
  <si>
    <t>در اختیار داشتن مدیریت 
و نیروی مهندسی خوب</t>
  </si>
  <si>
    <t>پیشرو بودن/
جزء اولین وارد شدگان</t>
  </si>
  <si>
    <t>تولید کم هزینه</t>
  </si>
  <si>
    <t>شرکت خودمان</t>
  </si>
  <si>
    <t>دارای سیستم قابل
 انعطاف عملیاتی</t>
  </si>
  <si>
    <t>توانایی مالی</t>
  </si>
  <si>
    <t>خدمات پشتیبانی
 مناسب</t>
  </si>
  <si>
    <t>شرکت 4</t>
  </si>
  <si>
    <t>شرکت 5</t>
  </si>
  <si>
    <t>شرکت 6</t>
  </si>
  <si>
    <t>شرکت 7</t>
  </si>
  <si>
    <t>شرکت 8</t>
  </si>
  <si>
    <t>شرکت 9</t>
  </si>
  <si>
    <t>شرکت 10</t>
  </si>
  <si>
    <t>تفکیک هزینه ها در دوره مالی به ثابت و متغیر</t>
  </si>
  <si>
    <t xml:space="preserve"> </t>
  </si>
  <si>
    <t>ورود به بازار</t>
  </si>
  <si>
    <t>سرمایه گذاری ثابت</t>
  </si>
  <si>
    <t>مالی (هزینه های جاری سالانه)</t>
  </si>
  <si>
    <t>هزینه های جاری سالانه</t>
  </si>
  <si>
    <t>پیش بینی هزینه های جاری در سالهای آتی</t>
  </si>
  <si>
    <t>سود آوری و نقطه سر به سر</t>
  </si>
  <si>
    <t>سرمایه گذاری کل (میلیون ریال):</t>
  </si>
  <si>
    <t>سرمایه گذاری ثابت (میلیون ریال):</t>
  </si>
  <si>
    <t>سرمایه در گردش (میلیون ریال):</t>
  </si>
  <si>
    <t>درصد نقطه سر به سر:</t>
  </si>
  <si>
    <t>اشتغال زایی (نفر):</t>
  </si>
  <si>
    <t xml:space="preserve"> نحوه صحه گذاری و ارزیابی کیفی محصول نهایی چگونه است؟</t>
  </si>
  <si>
    <t xml:space="preserve">  شرح مختصر محصول:</t>
  </si>
  <si>
    <t xml:space="preserve">  مهارت های لازم برای استفاده از محصول:</t>
  </si>
  <si>
    <t xml:space="preserve"> شرح عملیات تولید/ نحوه ارائه خدمت</t>
  </si>
  <si>
    <t xml:space="preserve"> توان تولید واحد در یک بازه مشخص زمانی</t>
  </si>
  <si>
    <t xml:space="preserve">    وضعیت سهم بازار</t>
  </si>
  <si>
    <r>
      <t xml:space="preserve">  مزیت های رقابتی و نسبی رقبا</t>
    </r>
    <r>
      <rPr>
        <b/>
        <sz val="12"/>
        <color theme="1"/>
        <rFont val="B Nazanin"/>
        <charset val="178"/>
      </rPr>
      <t>.</t>
    </r>
  </si>
  <si>
    <t>روش قیمت گذاری:</t>
  </si>
  <si>
    <t>مجوزهای لازم برای ورود به بازار:</t>
  </si>
  <si>
    <t>مزیت رقابتی شرکت:</t>
  </si>
  <si>
    <t>رقبای اصلی در بازار هدف شرکت و موقعیت جغرافیایی آنان.</t>
  </si>
  <si>
    <t xml:space="preserve">   </t>
  </si>
  <si>
    <t xml:space="preserve">     معرفی شرکت:</t>
  </si>
  <si>
    <t xml:space="preserve">  </t>
  </si>
  <si>
    <t xml:space="preserve">    معرفی محصول/ خدمات:</t>
  </si>
  <si>
    <t xml:space="preserve">    بازار:</t>
  </si>
  <si>
    <r>
      <t>زيربنا (m</t>
    </r>
    <r>
      <rPr>
        <vertAlign val="superscript"/>
        <sz val="12"/>
        <color rgb="FF000000"/>
        <rFont val="B Mitra"/>
        <charset val="178"/>
      </rPr>
      <t>2</t>
    </r>
    <r>
      <rPr>
        <sz val="12"/>
        <color rgb="FF000000"/>
        <rFont val="B Mitra"/>
        <charset val="178"/>
      </rPr>
      <t>)</t>
    </r>
  </si>
  <si>
    <t>نرخ بازده داخلی (IRR) =</t>
  </si>
  <si>
    <t>نرخ بازده داخلی (IRR):</t>
  </si>
  <si>
    <t>تهیه و تدوین: مهدی لعلی</t>
  </si>
  <si>
    <t xml:space="preserve">              
                      فرم تدوین طرح کسب و کار
                         </t>
  </si>
  <si>
    <t xml:space="preserve">  مأموریت:</t>
  </si>
  <si>
    <t xml:space="preserve">  اهداف:</t>
  </si>
  <si>
    <t>توصیف کسب و کار و بازار</t>
  </si>
  <si>
    <t>توصیف 
کسب و کار و بازار</t>
  </si>
  <si>
    <t xml:space="preserve">  چشم انداز:  </t>
  </si>
  <si>
    <t>سایر</t>
  </si>
  <si>
    <t>هزينه واحد (هزار ریال)</t>
  </si>
  <si>
    <t>قیمت واحد 
محصول (هزار ریال)</t>
  </si>
  <si>
    <t>میزان فروش 
سال اول (میلیون ریال)</t>
  </si>
  <si>
    <t>میزان فروش 
سال دوم (میلیون ریال)</t>
  </si>
  <si>
    <t>میزان فروش 
سال سوم (میلیون ریال)</t>
  </si>
  <si>
    <t>میزان فروش 
سال چهارم (میلیون ریال)</t>
  </si>
  <si>
    <t>میزان فروش 
سال پنجم (میلیون ریال)</t>
  </si>
  <si>
    <t>مجموع فروش هر محصول در دوره مالی (میلیون ریال)</t>
  </si>
  <si>
    <t>مجموع فروش محصولات/ خدمات در دوره مالی (میلیون ریال):</t>
  </si>
  <si>
    <t>ظرفیت پاسخ داده
نشده بازار</t>
  </si>
  <si>
    <t>طرح کسب و کار واحد فناور ..............................</t>
  </si>
  <si>
    <t>واحد محصول</t>
  </si>
  <si>
    <t>کیلوگرم</t>
  </si>
  <si>
    <t>مأموریت، چشم انداز و اهداف شرکت</t>
  </si>
  <si>
    <t>نرخ رشد فروش سالانه</t>
  </si>
  <si>
    <t xml:space="preserve">هزينه‌هاي قبل از بهره‌برداري </t>
  </si>
  <si>
    <t>آمــوزش</t>
  </si>
  <si>
    <t>هزینه تحقیق و توسعه</t>
  </si>
  <si>
    <t>راه اندازي آزمايشي (پیشنهاد: معادل ده روز محاسبه گردد)</t>
  </si>
  <si>
    <t>هزينه تهيه طرح، مشاوره، اخذ مجوزها</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</si>
</sst>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3" x14ac:knownFonts="1">
    <font>
      <sz val="11"/>
      <color theme="1"/>
      <name val="Arial"/>
      <family val="2"/>
      <charset val="178"/>
      <scheme val="minor"/>
    </font>
    <font>
      <sz val="11"/>
      <color theme="1"/>
      <name val="B Mitra"/>
      <charset val="178"/>
    </font>
    <font>
      <b/>
      <sz val="12"/>
      <color theme="1"/>
      <name val="B Mitra"/>
      <charset val="178"/>
    </font>
    <font>
      <b/>
      <sz val="12"/>
      <color rgb="FF000000"/>
      <name val="B Mitra"/>
      <charset val="178"/>
    </font>
    <font>
      <sz val="12"/>
      <color theme="1"/>
      <name val="B Mitra"/>
      <charset val="178"/>
    </font>
    <font>
      <sz val="12"/>
      <color rgb="FF000000"/>
      <name val="B Mitra"/>
      <charset val="178"/>
    </font>
    <font>
      <vertAlign val="superscript"/>
      <sz val="12"/>
      <color rgb="FF000000"/>
      <name val="B Mitra"/>
      <charset val="178"/>
    </font>
    <font>
      <sz val="12"/>
      <color rgb="FFFF0000"/>
      <name val="B Mitra"/>
      <charset val="178"/>
    </font>
    <font>
      <sz val="11"/>
      <color rgb="FFFF0000"/>
      <name val="B Mitra"/>
      <charset val="178"/>
    </font>
    <font>
      <sz val="9"/>
      <color indexed="81"/>
      <name val="Tahoma"/>
      <family val="2"/>
    </font>
    <font>
      <b/>
      <sz val="9"/>
      <color indexed="81"/>
      <name val="Tahoma"/>
      <family val="2"/>
    </font>
    <font>
      <sz val="12"/>
      <color indexed="81"/>
      <name val="B Mitra"/>
      <charset val="178"/>
    </font>
    <font>
      <b/>
      <sz val="11"/>
      <color theme="1"/>
      <name val="B Mitra"/>
      <charset val="178"/>
    </font>
    <font>
      <sz val="14"/>
      <color theme="1"/>
      <name val="B Mitra"/>
      <charset val="178"/>
    </font>
    <font>
      <b/>
      <sz val="16"/>
      <color theme="1"/>
      <name val="B Mitra"/>
      <charset val="178"/>
    </font>
    <font>
      <b/>
      <sz val="14"/>
      <color theme="1"/>
      <name val="B Mitra"/>
      <charset val="178"/>
    </font>
    <font>
      <b/>
      <sz val="12"/>
      <color rgb="FF000000"/>
      <name val="B Nazanin"/>
      <charset val="178"/>
    </font>
    <font>
      <b/>
      <sz val="12"/>
      <color theme="1"/>
      <name val="B Nazanin"/>
      <charset val="178"/>
    </font>
    <font>
      <b/>
      <sz val="18"/>
      <color theme="1"/>
      <name val="B Mitra"/>
      <charset val="178"/>
    </font>
    <font>
      <u/>
      <sz val="11"/>
      <color theme="10"/>
      <name val="Arial"/>
      <family val="2"/>
      <charset val="178"/>
      <scheme val="minor"/>
    </font>
    <font>
      <b/>
      <u/>
      <sz val="14"/>
      <color theme="10"/>
      <name val="B Mitra"/>
      <charset val="178"/>
    </font>
    <font>
      <b/>
      <sz val="12"/>
      <color indexed="81"/>
      <name val="B Mitra"/>
      <charset val="178"/>
    </font>
    <font>
      <sz val="10"/>
      <color indexed="81"/>
      <name val="Tahoma"/>
      <family val="2"/>
    </font>
  </fonts>
  <fills count="6">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1"/>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right/>
      <top style="thin">
        <color indexed="64"/>
      </top>
      <bottom/>
      <diagonal/>
    </border>
    <border>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s>
  <cellStyleXfs count="2">
    <xf numFmtId="0" fontId="0" fillId="0" borderId="0"/>
    <xf numFmtId="0" fontId="19" fillId="0" borderId="0" applyNumberFormat="0" applyFill="0" applyBorder="0" applyAlignment="0" applyProtection="0"/>
  </cellStyleXfs>
  <cellXfs count="249">
    <xf numFmtId="0" fontId="0" fillId="0" borderId="0" xfId="0"/>
    <xf numFmtId="0" fontId="0" fillId="2" borderId="0" xfId="0" applyFill="1" applyProtection="1">
      <protection locked="0"/>
    </xf>
    <xf numFmtId="0" fontId="2" fillId="2" borderId="0" xfId="0" applyFont="1" applyFill="1" applyAlignment="1" applyProtection="1">
      <alignment horizontal="center" vertical="center"/>
      <protection locked="0"/>
    </xf>
    <xf numFmtId="0" fontId="1" fillId="2" borderId="0" xfId="0" applyFont="1" applyFill="1" applyAlignment="1" applyProtection="1">
      <alignment horizontal="center" vertical="center"/>
      <protection locked="0"/>
    </xf>
    <xf numFmtId="0" fontId="2" fillId="2" borderId="1" xfId="0" applyFont="1" applyFill="1" applyBorder="1" applyAlignment="1" applyProtection="1">
      <alignment horizontal="center" vertical="center"/>
    </xf>
    <xf numFmtId="0" fontId="13" fillId="2" borderId="0" xfId="0" applyFont="1" applyFill="1" applyBorder="1" applyAlignment="1" applyProtection="1">
      <alignment vertical="center"/>
      <protection locked="0"/>
    </xf>
    <xf numFmtId="0" fontId="0" fillId="2" borderId="0" xfId="0" applyFill="1" applyBorder="1" applyProtection="1">
      <protection locked="0"/>
    </xf>
    <xf numFmtId="0" fontId="13" fillId="2" borderId="0" xfId="0" applyFont="1" applyFill="1" applyBorder="1" applyAlignment="1" applyProtection="1">
      <alignment vertical="top"/>
      <protection locked="0"/>
    </xf>
    <xf numFmtId="0" fontId="13" fillId="2" borderId="4" xfId="0" applyFont="1" applyFill="1" applyBorder="1" applyAlignment="1" applyProtection="1">
      <alignment vertical="center"/>
      <protection locked="0"/>
    </xf>
    <xf numFmtId="0" fontId="0" fillId="2" borderId="4" xfId="0" applyFill="1" applyBorder="1" applyProtection="1">
      <protection locked="0"/>
    </xf>
    <xf numFmtId="0" fontId="0" fillId="2" borderId="4" xfId="0" applyFill="1" applyBorder="1" applyProtection="1"/>
    <xf numFmtId="0" fontId="2" fillId="2" borderId="0" xfId="0" applyFont="1" applyFill="1" applyBorder="1" applyAlignment="1" applyProtection="1">
      <alignment horizontal="center"/>
    </xf>
    <xf numFmtId="0" fontId="0" fillId="2" borderId="19" xfId="0" applyFill="1" applyBorder="1" applyProtection="1"/>
    <xf numFmtId="0" fontId="0" fillId="2" borderId="0" xfId="0" applyFill="1" applyBorder="1" applyProtection="1"/>
    <xf numFmtId="0" fontId="0" fillId="2" borderId="16" xfId="0" applyFill="1" applyBorder="1" applyProtection="1"/>
    <xf numFmtId="0" fontId="0" fillId="2" borderId="17" xfId="0" applyFill="1" applyBorder="1" applyProtection="1"/>
    <xf numFmtId="0" fontId="0" fillId="2" borderId="18" xfId="0" applyFill="1" applyBorder="1" applyProtection="1"/>
    <xf numFmtId="0" fontId="1" fillId="2" borderId="1" xfId="0" applyFont="1" applyFill="1" applyBorder="1" applyAlignment="1" applyProtection="1">
      <alignment horizontal="center" vertical="center"/>
      <protection locked="0"/>
    </xf>
    <xf numFmtId="0" fontId="1"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protection locked="0"/>
    </xf>
    <xf numFmtId="0" fontId="1" fillId="2" borderId="23" xfId="0" applyFont="1" applyFill="1" applyBorder="1" applyAlignment="1" applyProtection="1">
      <alignment horizontal="center" vertical="center"/>
      <protection locked="0"/>
    </xf>
    <xf numFmtId="0" fontId="4" fillId="2" borderId="23" xfId="0" applyFont="1" applyFill="1" applyBorder="1" applyAlignment="1" applyProtection="1">
      <alignment horizontal="center" vertical="center"/>
      <protection locked="0"/>
    </xf>
    <xf numFmtId="0" fontId="4" fillId="2" borderId="10" xfId="0" applyFont="1" applyFill="1" applyBorder="1" applyAlignment="1" applyProtection="1">
      <alignment horizontal="right" vertical="top"/>
      <protection locked="0"/>
    </xf>
    <xf numFmtId="0" fontId="4" fillId="2" borderId="11" xfId="0" applyFont="1" applyFill="1" applyBorder="1" applyAlignment="1" applyProtection="1">
      <alignment horizontal="right" vertical="top"/>
      <protection locked="0"/>
    </xf>
    <xf numFmtId="0" fontId="0" fillId="2" borderId="0" xfId="0" applyFill="1" applyAlignment="1" applyProtection="1">
      <alignment horizontal="right" vertical="top"/>
      <protection locked="0"/>
    </xf>
    <xf numFmtId="0" fontId="14" fillId="2" borderId="8" xfId="0" applyFont="1" applyFill="1" applyBorder="1" applyAlignment="1" applyProtection="1">
      <alignment horizontal="center" vertical="top"/>
    </xf>
    <xf numFmtId="0" fontId="15" fillId="2" borderId="8" xfId="0" applyFont="1" applyFill="1" applyBorder="1" applyAlignment="1" applyProtection="1">
      <alignment horizontal="center" vertical="top"/>
    </xf>
    <xf numFmtId="0" fontId="2" fillId="2" borderId="9" xfId="0" applyFont="1" applyFill="1" applyBorder="1" applyAlignment="1" applyProtection="1">
      <alignment horizontal="right" vertical="top"/>
    </xf>
    <xf numFmtId="0" fontId="4" fillId="4" borderId="29" xfId="0" applyFont="1" applyFill="1" applyBorder="1" applyAlignment="1" applyProtection="1">
      <alignment horizontal="right" vertical="top"/>
    </xf>
    <xf numFmtId="0" fontId="15" fillId="2" borderId="10" xfId="0" applyFont="1" applyFill="1" applyBorder="1" applyAlignment="1" applyProtection="1">
      <alignment horizontal="center" vertical="top"/>
    </xf>
    <xf numFmtId="0" fontId="0" fillId="4" borderId="29" xfId="0" applyFill="1" applyBorder="1" applyAlignment="1" applyProtection="1">
      <alignment horizontal="right" vertical="top"/>
    </xf>
    <xf numFmtId="0" fontId="1" fillId="2" borderId="10" xfId="0" applyFont="1" applyFill="1" applyBorder="1" applyProtection="1">
      <protection locked="0"/>
    </xf>
    <xf numFmtId="0" fontId="1" fillId="2" borderId="11" xfId="0" applyFont="1" applyFill="1" applyBorder="1" applyProtection="1">
      <protection locked="0"/>
    </xf>
    <xf numFmtId="0" fontId="1" fillId="2" borderId="9" xfId="0" applyFont="1" applyFill="1" applyBorder="1" applyProtection="1">
      <protection locked="0"/>
    </xf>
    <xf numFmtId="0" fontId="14" fillId="2" borderId="8" xfId="0" applyFont="1" applyFill="1" applyBorder="1" applyAlignment="1" applyProtection="1">
      <alignment horizontal="center" vertical="center"/>
    </xf>
    <xf numFmtId="0" fontId="15" fillId="2" borderId="10" xfId="0" applyFont="1" applyFill="1" applyBorder="1" applyAlignment="1" applyProtection="1">
      <alignment horizontal="center"/>
    </xf>
    <xf numFmtId="0" fontId="3" fillId="2" borderId="9" xfId="0" applyFont="1" applyFill="1" applyBorder="1" applyProtection="1"/>
    <xf numFmtId="0" fontId="2" fillId="2" borderId="9" xfId="0" applyFont="1" applyFill="1" applyBorder="1" applyProtection="1"/>
    <xf numFmtId="0" fontId="1" fillId="4" borderId="29" xfId="0" applyFont="1" applyFill="1" applyBorder="1" applyProtection="1"/>
    <xf numFmtId="0" fontId="15" fillId="2" borderId="10" xfId="0" applyFont="1" applyFill="1" applyBorder="1" applyAlignment="1" applyProtection="1">
      <alignment horizontal="center" vertical="center"/>
    </xf>
    <xf numFmtId="0" fontId="0" fillId="4" borderId="29" xfId="0" applyFill="1" applyBorder="1" applyProtection="1"/>
    <xf numFmtId="0" fontId="8" fillId="2" borderId="1" xfId="0" applyFont="1" applyFill="1" applyBorder="1" applyAlignment="1" applyProtection="1">
      <alignment horizontal="center" vertical="center"/>
      <protection locked="0"/>
    </xf>
    <xf numFmtId="0" fontId="8" fillId="2" borderId="1" xfId="0" applyFont="1" applyFill="1" applyBorder="1" applyAlignment="1" applyProtection="1">
      <alignment horizontal="center" vertical="center" wrapText="1"/>
      <protection locked="0"/>
    </xf>
    <xf numFmtId="0" fontId="1" fillId="2" borderId="0" xfId="0" applyFont="1" applyFill="1" applyProtection="1">
      <protection locked="0"/>
    </xf>
    <xf numFmtId="0" fontId="1" fillId="2" borderId="1" xfId="0" applyFont="1" applyFill="1" applyBorder="1" applyProtection="1">
      <protection locked="0"/>
    </xf>
    <xf numFmtId="0" fontId="1" fillId="2" borderId="1" xfId="0" applyFont="1" applyFill="1" applyBorder="1" applyAlignment="1" applyProtection="1">
      <alignment wrapText="1"/>
      <protection locked="0"/>
    </xf>
    <xf numFmtId="0" fontId="0" fillId="2" borderId="1" xfId="0" applyFill="1" applyBorder="1" applyProtection="1">
      <protection locked="0"/>
    </xf>
    <xf numFmtId="0" fontId="7" fillId="2" borderId="1" xfId="0" applyFont="1" applyFill="1" applyBorder="1" applyAlignment="1" applyProtection="1">
      <alignment horizontal="center" vertical="center"/>
      <protection locked="0"/>
    </xf>
    <xf numFmtId="0" fontId="1" fillId="2" borderId="1" xfId="0" applyFont="1" applyFill="1" applyBorder="1" applyAlignment="1" applyProtection="1">
      <alignment horizontal="center" vertical="center" readingOrder="2"/>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horizontal="center" vertical="center" wrapText="1" readingOrder="2"/>
    </xf>
    <xf numFmtId="0" fontId="2" fillId="2" borderId="1" xfId="0" applyFont="1" applyFill="1" applyBorder="1" applyAlignment="1" applyProtection="1">
      <alignment horizontal="center" vertical="center" readingOrder="2"/>
    </xf>
    <xf numFmtId="0" fontId="4" fillId="2" borderId="1" xfId="0" applyFont="1" applyFill="1" applyBorder="1" applyAlignment="1" applyProtection="1">
      <alignment horizontal="center" vertical="center"/>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readingOrder="2"/>
    </xf>
    <xf numFmtId="0" fontId="4" fillId="2" borderId="1" xfId="0" applyFont="1" applyFill="1" applyBorder="1" applyAlignment="1" applyProtection="1">
      <alignment horizontal="center" vertical="center" readingOrder="2"/>
    </xf>
    <xf numFmtId="0" fontId="7" fillId="2" borderId="1" xfId="0" applyFont="1" applyFill="1" applyBorder="1" applyAlignment="1" applyProtection="1">
      <alignment horizontal="center" vertical="center" readingOrder="2"/>
      <protection locked="0"/>
    </xf>
    <xf numFmtId="0" fontId="4" fillId="2" borderId="1" xfId="0" applyFont="1" applyFill="1" applyBorder="1" applyAlignment="1" applyProtection="1">
      <alignment horizontal="center"/>
      <protection locked="0"/>
    </xf>
    <xf numFmtId="0" fontId="0" fillId="2" borderId="0" xfId="0" applyFill="1" applyAlignment="1" applyProtection="1">
      <protection locked="0"/>
    </xf>
    <xf numFmtId="0" fontId="5" fillId="2" borderId="1" xfId="0" applyFont="1" applyFill="1" applyBorder="1" applyAlignment="1" applyProtection="1">
      <alignment horizontal="center" vertical="center" wrapText="1" readingOrder="2"/>
    </xf>
    <xf numFmtId="9" fontId="5" fillId="2" borderId="1" xfId="0" applyNumberFormat="1" applyFont="1" applyFill="1" applyBorder="1" applyAlignment="1" applyProtection="1">
      <alignment horizontal="center" vertical="center" readingOrder="2"/>
      <protection locked="0"/>
    </xf>
    <xf numFmtId="0" fontId="1" fillId="2" borderId="0" xfId="0" applyFont="1" applyFill="1" applyAlignment="1" applyProtection="1">
      <alignment vertical="center"/>
      <protection locked="0"/>
    </xf>
    <xf numFmtId="0" fontId="1" fillId="2" borderId="0" xfId="0" applyFont="1" applyFill="1" applyAlignment="1" applyProtection="1">
      <alignment horizontal="center" vertical="center" wrapText="1"/>
      <protection locked="0"/>
    </xf>
    <xf numFmtId="0" fontId="1" fillId="2" borderId="0" xfId="0" applyFont="1" applyFill="1" applyAlignment="1" applyProtection="1">
      <alignment horizontal="center"/>
      <protection locked="0"/>
    </xf>
    <xf numFmtId="0" fontId="4" fillId="2" borderId="1" xfId="0" applyFont="1" applyFill="1" applyBorder="1" applyAlignment="1" applyProtection="1">
      <alignment horizontal="center"/>
    </xf>
    <xf numFmtId="0" fontId="4" fillId="3" borderId="1" xfId="0" applyFont="1" applyFill="1" applyBorder="1" applyAlignment="1" applyProtection="1">
      <alignment horizontal="center"/>
    </xf>
    <xf numFmtId="0" fontId="0" fillId="0" borderId="0" xfId="0" applyProtection="1">
      <protection locked="0"/>
    </xf>
    <xf numFmtId="0" fontId="1" fillId="0" borderId="0" xfId="0" applyFont="1" applyProtection="1">
      <protection locked="0"/>
    </xf>
    <xf numFmtId="9" fontId="0" fillId="0" borderId="0" xfId="0" applyNumberFormat="1" applyProtection="1">
      <protection locked="0"/>
    </xf>
    <xf numFmtId="0" fontId="1" fillId="2" borderId="1" xfId="0" applyFont="1" applyFill="1" applyBorder="1" applyAlignment="1" applyProtection="1">
      <alignment horizontal="center" vertical="center"/>
      <protection hidden="1"/>
    </xf>
    <xf numFmtId="0" fontId="4" fillId="2" borderId="1" xfId="0" applyFont="1" applyFill="1" applyBorder="1" applyAlignment="1" applyProtection="1">
      <alignment horizontal="center" vertical="center"/>
      <protection hidden="1"/>
    </xf>
    <xf numFmtId="0" fontId="2" fillId="2" borderId="0" xfId="0" applyFont="1" applyFill="1" applyBorder="1" applyAlignment="1" applyProtection="1">
      <alignment horizontal="center"/>
      <protection hidden="1"/>
    </xf>
    <xf numFmtId="9" fontId="2" fillId="2" borderId="0" xfId="0" applyNumberFormat="1" applyFont="1" applyFill="1" applyBorder="1" applyAlignment="1" applyProtection="1">
      <alignment horizontal="center"/>
      <protection hidden="1"/>
    </xf>
    <xf numFmtId="0" fontId="4" fillId="3" borderId="1" xfId="0" applyFont="1" applyFill="1" applyBorder="1" applyAlignment="1" applyProtection="1">
      <alignment horizontal="center" vertical="center"/>
      <protection locked="0"/>
    </xf>
    <xf numFmtId="0" fontId="4" fillId="2" borderId="1" xfId="0" applyFont="1" applyFill="1" applyBorder="1" applyAlignment="1" applyProtection="1">
      <alignment horizontal="center"/>
      <protection hidden="1"/>
    </xf>
    <xf numFmtId="0" fontId="4" fillId="2" borderId="1"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xf>
    <xf numFmtId="0" fontId="4" fillId="2" borderId="1" xfId="0" applyFont="1" applyFill="1" applyBorder="1" applyAlignment="1" applyProtection="1">
      <alignment horizontal="center"/>
    </xf>
    <xf numFmtId="0" fontId="5" fillId="2" borderId="1" xfId="0" applyFont="1" applyFill="1" applyBorder="1" applyAlignment="1" applyProtection="1">
      <alignment horizontal="center" vertical="center" wrapText="1" readingOrder="2"/>
    </xf>
    <xf numFmtId="0" fontId="4" fillId="2" borderId="1"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wrapText="1"/>
    </xf>
    <xf numFmtId="0" fontId="7"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164" fontId="2" fillId="2" borderId="0" xfId="0" applyNumberFormat="1" applyFont="1" applyFill="1" applyBorder="1" applyAlignment="1" applyProtection="1">
      <alignment horizontal="center"/>
      <protection hidden="1"/>
    </xf>
    <xf numFmtId="0" fontId="4" fillId="2" borderId="1" xfId="0" applyFont="1" applyFill="1" applyBorder="1" applyAlignment="1" applyProtection="1">
      <alignment horizontal="center" vertical="center"/>
      <protection locked="0"/>
    </xf>
    <xf numFmtId="1" fontId="4" fillId="2" borderId="1" xfId="0" applyNumberFormat="1" applyFont="1" applyFill="1" applyBorder="1" applyAlignment="1" applyProtection="1">
      <alignment horizontal="center" vertical="center"/>
      <protection hidden="1"/>
    </xf>
    <xf numFmtId="164" fontId="4" fillId="2" borderId="1" xfId="0" applyNumberFormat="1" applyFont="1" applyFill="1" applyBorder="1" applyAlignment="1" applyProtection="1">
      <alignment horizontal="center" vertical="center"/>
      <protection hidden="1"/>
    </xf>
    <xf numFmtId="164" fontId="4" fillId="2" borderId="1" xfId="0" applyNumberFormat="1" applyFont="1" applyFill="1" applyBorder="1" applyAlignment="1" applyProtection="1">
      <alignment horizontal="center" vertical="center" readingOrder="2"/>
      <protection hidden="1"/>
    </xf>
    <xf numFmtId="164" fontId="1" fillId="2" borderId="1" xfId="0" applyNumberFormat="1" applyFont="1" applyFill="1" applyBorder="1" applyAlignment="1" applyProtection="1">
      <alignment horizontal="center" vertical="center"/>
      <protection hidden="1"/>
    </xf>
    <xf numFmtId="0" fontId="0" fillId="5" borderId="0" xfId="0" applyFill="1" applyProtection="1">
      <protection hidden="1"/>
    </xf>
    <xf numFmtId="0" fontId="1" fillId="5" borderId="0" xfId="0" applyFont="1" applyFill="1" applyAlignment="1" applyProtection="1">
      <alignment horizontal="center" vertical="center" readingOrder="2"/>
      <protection hidden="1"/>
    </xf>
    <xf numFmtId="0" fontId="1" fillId="5" borderId="0" xfId="0" applyFont="1" applyFill="1" applyProtection="1">
      <protection hidden="1"/>
    </xf>
    <xf numFmtId="9" fontId="0" fillId="5" borderId="0" xfId="0" applyNumberFormat="1" applyFill="1" applyProtection="1">
      <protection hidden="1"/>
    </xf>
    <xf numFmtId="0" fontId="0" fillId="4" borderId="21" xfId="0" applyFill="1" applyBorder="1" applyAlignment="1" applyProtection="1">
      <alignment horizontal="center" vertical="center"/>
    </xf>
    <xf numFmtId="0" fontId="0" fillId="4" borderId="22" xfId="0" applyFill="1" applyBorder="1" applyAlignment="1" applyProtection="1">
      <alignment horizontal="center" vertical="center"/>
    </xf>
    <xf numFmtId="0" fontId="0" fillId="4" borderId="12" xfId="0" applyFill="1" applyBorder="1" applyAlignment="1" applyProtection="1">
      <alignment horizontal="center" vertical="center"/>
    </xf>
    <xf numFmtId="0" fontId="18" fillId="2" borderId="21" xfId="0" applyFont="1" applyFill="1" applyBorder="1" applyAlignment="1" applyProtection="1">
      <alignment horizontal="right" vertical="center" wrapText="1"/>
    </xf>
    <xf numFmtId="0" fontId="0" fillId="2" borderId="22" xfId="0" applyFill="1" applyBorder="1" applyAlignment="1" applyProtection="1">
      <alignment horizontal="right" vertical="center"/>
    </xf>
    <xf numFmtId="0" fontId="0" fillId="2" borderId="12" xfId="0" applyFill="1" applyBorder="1" applyAlignment="1" applyProtection="1">
      <alignment horizontal="right" vertical="center"/>
    </xf>
    <xf numFmtId="0" fontId="2" fillId="2" borderId="1" xfId="0" applyFont="1" applyFill="1" applyBorder="1" applyAlignment="1" applyProtection="1">
      <alignment horizontal="center" vertical="center"/>
    </xf>
    <xf numFmtId="0" fontId="20" fillId="2" borderId="21" xfId="1" applyFont="1" applyFill="1" applyBorder="1" applyAlignment="1" applyProtection="1">
      <alignment horizontal="center" vertical="center"/>
    </xf>
    <xf numFmtId="0" fontId="20" fillId="2" borderId="22" xfId="1" applyFont="1" applyFill="1" applyBorder="1" applyAlignment="1" applyProtection="1">
      <alignment horizontal="center" vertical="center"/>
    </xf>
    <xf numFmtId="0" fontId="20" fillId="2" borderId="12" xfId="1" applyFont="1" applyFill="1" applyBorder="1" applyAlignment="1" applyProtection="1">
      <alignment horizontal="center" vertical="center"/>
    </xf>
    <xf numFmtId="0" fontId="2" fillId="4" borderId="1" xfId="0" applyFont="1" applyFill="1" applyBorder="1" applyAlignment="1" applyProtection="1">
      <alignment horizontal="center" vertical="center"/>
    </xf>
    <xf numFmtId="0" fontId="2" fillId="2" borderId="21" xfId="0" applyFont="1" applyFill="1" applyBorder="1" applyAlignment="1" applyProtection="1">
      <alignment horizontal="center" vertical="center"/>
    </xf>
    <xf numFmtId="0" fontId="2" fillId="2" borderId="12" xfId="0" applyFont="1" applyFill="1" applyBorder="1" applyAlignment="1" applyProtection="1">
      <alignment horizontal="center" vertical="center"/>
    </xf>
    <xf numFmtId="0" fontId="3" fillId="2" borderId="21" xfId="0" applyFont="1" applyFill="1" applyBorder="1" applyAlignment="1" applyProtection="1">
      <alignment horizontal="center" vertical="center"/>
    </xf>
    <xf numFmtId="0" fontId="3" fillId="2" borderId="12" xfId="0" applyFont="1" applyFill="1" applyBorder="1" applyAlignment="1" applyProtection="1">
      <alignment horizontal="center" vertical="center"/>
    </xf>
    <xf numFmtId="0" fontId="20" fillId="2" borderId="1" xfId="1" applyFont="1" applyFill="1" applyBorder="1" applyAlignment="1" applyProtection="1">
      <alignment horizontal="center" vertical="center"/>
    </xf>
    <xf numFmtId="0" fontId="3" fillId="2" borderId="1" xfId="0" applyFont="1" applyFill="1" applyBorder="1" applyAlignment="1" applyProtection="1">
      <alignment horizontal="center" vertical="center"/>
    </xf>
    <xf numFmtId="0" fontId="15" fillId="0" borderId="23" xfId="0" applyFont="1" applyBorder="1" applyAlignment="1" applyProtection="1">
      <alignment horizontal="center" vertical="center" wrapText="1"/>
    </xf>
    <xf numFmtId="0" fontId="15" fillId="0" borderId="24" xfId="0" applyFont="1" applyBorder="1" applyAlignment="1" applyProtection="1">
      <alignment horizontal="center" vertical="center"/>
    </xf>
    <xf numFmtId="0" fontId="15" fillId="0" borderId="20" xfId="0" applyFont="1" applyBorder="1" applyAlignment="1" applyProtection="1">
      <alignment horizontal="center" vertical="center"/>
    </xf>
    <xf numFmtId="0" fontId="2" fillId="2" borderId="23" xfId="0" applyFont="1" applyFill="1" applyBorder="1" applyAlignment="1" applyProtection="1">
      <alignment horizontal="center" vertical="center"/>
    </xf>
    <xf numFmtId="0" fontId="2" fillId="2" borderId="20" xfId="0" applyFont="1" applyFill="1" applyBorder="1" applyAlignment="1" applyProtection="1">
      <alignment horizontal="center" vertical="center"/>
    </xf>
    <xf numFmtId="0" fontId="20" fillId="2" borderId="23" xfId="1" applyFont="1" applyFill="1" applyBorder="1" applyAlignment="1" applyProtection="1">
      <alignment horizontal="center" vertical="center"/>
    </xf>
    <xf numFmtId="0" fontId="20" fillId="2" borderId="20" xfId="1" applyFont="1" applyFill="1" applyBorder="1" applyAlignment="1" applyProtection="1">
      <alignment horizontal="center" vertical="center"/>
    </xf>
    <xf numFmtId="0" fontId="2" fillId="4" borderId="21" xfId="0" applyFont="1" applyFill="1" applyBorder="1" applyAlignment="1" applyProtection="1">
      <alignment horizontal="center" vertical="center"/>
    </xf>
    <xf numFmtId="0" fontId="2" fillId="4" borderId="22" xfId="0" applyFont="1" applyFill="1" applyBorder="1" applyAlignment="1" applyProtection="1">
      <alignment horizontal="center" vertical="center"/>
    </xf>
    <xf numFmtId="0" fontId="2" fillId="4" borderId="12" xfId="0" applyFont="1" applyFill="1" applyBorder="1" applyAlignment="1" applyProtection="1">
      <alignment horizontal="center" vertical="center"/>
    </xf>
    <xf numFmtId="0" fontId="13" fillId="2" borderId="2" xfId="0" applyFont="1" applyFill="1" applyBorder="1" applyAlignment="1" applyProtection="1">
      <alignment horizontal="center" vertical="center"/>
      <protection locked="0"/>
    </xf>
    <xf numFmtId="0" fontId="13" fillId="2" borderId="3" xfId="0" applyFont="1" applyFill="1" applyBorder="1" applyAlignment="1" applyProtection="1">
      <alignment horizontal="center" vertical="center"/>
      <protection locked="0"/>
    </xf>
    <xf numFmtId="0" fontId="13" fillId="2" borderId="15" xfId="0" applyFont="1" applyFill="1" applyBorder="1" applyAlignment="1" applyProtection="1">
      <alignment horizontal="center" vertical="center"/>
      <protection locked="0"/>
    </xf>
    <xf numFmtId="0" fontId="13" fillId="2" borderId="4" xfId="0" applyFont="1" applyFill="1" applyBorder="1" applyAlignment="1" applyProtection="1">
      <alignment horizontal="right" vertical="top"/>
      <protection locked="0"/>
    </xf>
    <xf numFmtId="0" fontId="13" fillId="2" borderId="0" xfId="0" applyFont="1" applyFill="1" applyBorder="1" applyAlignment="1" applyProtection="1">
      <alignment horizontal="right" vertical="top"/>
      <protection locked="0"/>
    </xf>
    <xf numFmtId="0" fontId="13" fillId="2" borderId="19" xfId="0" applyFont="1" applyFill="1" applyBorder="1" applyAlignment="1" applyProtection="1">
      <alignment horizontal="right" vertical="top"/>
      <protection locked="0"/>
    </xf>
    <xf numFmtId="0" fontId="13" fillId="2" borderId="25" xfId="0" applyFont="1" applyFill="1" applyBorder="1" applyAlignment="1" applyProtection="1">
      <alignment horizontal="right" vertical="top"/>
      <protection locked="0"/>
    </xf>
    <xf numFmtId="0" fontId="13" fillId="2" borderId="14" xfId="0" applyFont="1" applyFill="1" applyBorder="1" applyAlignment="1" applyProtection="1">
      <alignment horizontal="right" vertical="top"/>
      <protection locked="0"/>
    </xf>
    <xf numFmtId="0" fontId="13" fillId="2" borderId="26" xfId="0" applyFont="1" applyFill="1" applyBorder="1" applyAlignment="1" applyProtection="1">
      <alignment horizontal="right" vertical="top"/>
      <protection locked="0"/>
    </xf>
    <xf numFmtId="0" fontId="13" fillId="2" borderId="27" xfId="0" applyFont="1" applyFill="1" applyBorder="1" applyAlignment="1" applyProtection="1">
      <alignment horizontal="right" vertical="center"/>
    </xf>
    <xf numFmtId="0" fontId="13" fillId="2" borderId="28" xfId="0" applyFont="1" applyFill="1" applyBorder="1" applyAlignment="1" applyProtection="1">
      <alignment horizontal="right" vertical="center"/>
    </xf>
    <xf numFmtId="0" fontId="13" fillId="2" borderId="27" xfId="0" applyFont="1" applyFill="1" applyBorder="1" applyAlignment="1" applyProtection="1">
      <alignment horizontal="right" vertical="top"/>
    </xf>
    <xf numFmtId="0" fontId="0" fillId="4" borderId="1" xfId="0" applyFill="1" applyBorder="1" applyAlignment="1" applyProtection="1">
      <alignment horizontal="center"/>
    </xf>
    <xf numFmtId="0" fontId="0" fillId="4" borderId="29" xfId="0" applyFill="1" applyBorder="1" applyAlignment="1" applyProtection="1">
      <alignment horizontal="center"/>
    </xf>
    <xf numFmtId="0" fontId="13" fillId="2" borderId="2" xfId="0" applyFont="1" applyFill="1" applyBorder="1" applyAlignment="1" applyProtection="1">
      <alignment horizontal="right" vertical="center"/>
    </xf>
    <xf numFmtId="0" fontId="13" fillId="2" borderId="3" xfId="0" applyFont="1" applyFill="1" applyBorder="1" applyAlignment="1" applyProtection="1">
      <alignment horizontal="right" vertical="center"/>
    </xf>
    <xf numFmtId="0" fontId="13" fillId="2" borderId="15" xfId="0" applyFont="1" applyFill="1" applyBorder="1" applyAlignment="1" applyProtection="1">
      <alignment horizontal="right" vertical="center"/>
    </xf>
    <xf numFmtId="0" fontId="13" fillId="2" borderId="4" xfId="0" applyFont="1" applyFill="1" applyBorder="1" applyAlignment="1" applyProtection="1">
      <alignment horizontal="right" vertical="center"/>
    </xf>
    <xf numFmtId="0" fontId="13" fillId="2" borderId="0" xfId="0" applyFont="1" applyFill="1" applyBorder="1" applyAlignment="1" applyProtection="1">
      <alignment horizontal="right" vertical="center"/>
    </xf>
    <xf numFmtId="0" fontId="13" fillId="2" borderId="19" xfId="0" applyFont="1" applyFill="1" applyBorder="1" applyAlignment="1" applyProtection="1">
      <alignment horizontal="right" vertical="center"/>
    </xf>
    <xf numFmtId="0" fontId="5" fillId="2" borderId="20" xfId="0" applyFont="1" applyFill="1" applyBorder="1" applyAlignment="1" applyProtection="1">
      <alignment horizontal="right" vertical="center" readingOrder="2"/>
    </xf>
    <xf numFmtId="0" fontId="13" fillId="4" borderId="1" xfId="0" applyFont="1" applyFill="1" applyBorder="1" applyAlignment="1" applyProtection="1">
      <alignment horizontal="center" vertical="top"/>
    </xf>
    <xf numFmtId="0" fontId="13" fillId="4" borderId="29" xfId="0" applyFont="1" applyFill="1" applyBorder="1" applyAlignment="1" applyProtection="1">
      <alignment horizontal="center" vertical="top"/>
    </xf>
    <xf numFmtId="0" fontId="13" fillId="4" borderId="21" xfId="0" applyFont="1" applyFill="1" applyBorder="1" applyAlignment="1" applyProtection="1">
      <alignment horizontal="center" vertical="top"/>
    </xf>
    <xf numFmtId="0" fontId="13" fillId="2" borderId="4" xfId="0" applyFont="1" applyFill="1" applyBorder="1" applyAlignment="1" applyProtection="1">
      <alignment horizontal="right" vertical="top"/>
    </xf>
    <xf numFmtId="0" fontId="13" fillId="2" borderId="0" xfId="0" applyFont="1" applyFill="1" applyBorder="1" applyAlignment="1" applyProtection="1">
      <alignment horizontal="right" vertical="top"/>
    </xf>
    <xf numFmtId="0" fontId="13" fillId="2" borderId="19" xfId="0" applyFont="1" applyFill="1" applyBorder="1" applyAlignment="1" applyProtection="1">
      <alignment horizontal="right" vertical="top"/>
    </xf>
    <xf numFmtId="0" fontId="13" fillId="2" borderId="4" xfId="0" applyFont="1" applyFill="1" applyBorder="1" applyAlignment="1" applyProtection="1">
      <alignment horizontal="center" vertical="top"/>
      <protection locked="0"/>
    </xf>
    <xf numFmtId="0" fontId="13" fillId="2" borderId="0" xfId="0" applyFont="1" applyFill="1" applyBorder="1" applyAlignment="1" applyProtection="1">
      <alignment horizontal="center" vertical="top"/>
      <protection locked="0"/>
    </xf>
    <xf numFmtId="0" fontId="13" fillId="2" borderId="19" xfId="0" applyFont="1" applyFill="1" applyBorder="1" applyAlignment="1" applyProtection="1">
      <alignment horizontal="center" vertical="top"/>
      <protection locked="0"/>
    </xf>
    <xf numFmtId="0" fontId="16" fillId="2" borderId="1" xfId="0" applyFont="1" applyFill="1" applyBorder="1" applyAlignment="1" applyProtection="1">
      <alignment horizontal="right"/>
    </xf>
    <xf numFmtId="0" fontId="0" fillId="2" borderId="1" xfId="0" applyFill="1" applyBorder="1" applyAlignment="1" applyProtection="1">
      <alignment horizontal="center"/>
    </xf>
    <xf numFmtId="0" fontId="14" fillId="2" borderId="5" xfId="0" applyFont="1" applyFill="1" applyBorder="1" applyAlignment="1" applyProtection="1">
      <alignment horizontal="center"/>
    </xf>
    <xf numFmtId="0" fontId="14" fillId="2" borderId="6" xfId="0" applyFont="1" applyFill="1" applyBorder="1" applyAlignment="1" applyProtection="1">
      <alignment horizontal="center"/>
    </xf>
    <xf numFmtId="0" fontId="14" fillId="2" borderId="7" xfId="0" applyFont="1" applyFill="1" applyBorder="1" applyAlignment="1" applyProtection="1">
      <alignment horizontal="center"/>
    </xf>
    <xf numFmtId="0" fontId="15" fillId="2" borderId="5" xfId="0" applyFont="1" applyFill="1" applyBorder="1" applyAlignment="1" applyProtection="1">
      <alignment horizontal="center" vertical="center"/>
    </xf>
    <xf numFmtId="0" fontId="15" fillId="2" borderId="6" xfId="0" applyFont="1" applyFill="1" applyBorder="1" applyAlignment="1" applyProtection="1">
      <alignment horizontal="center" vertical="center"/>
    </xf>
    <xf numFmtId="0" fontId="15" fillId="2" borderId="7" xfId="0" applyFont="1" applyFill="1" applyBorder="1" applyAlignment="1" applyProtection="1">
      <alignment horizontal="center" vertical="center"/>
    </xf>
    <xf numFmtId="0" fontId="2" fillId="2" borderId="2" xfId="0" applyFont="1" applyFill="1" applyBorder="1" applyAlignment="1" applyProtection="1">
      <alignment horizontal="right" vertical="center"/>
    </xf>
    <xf numFmtId="0" fontId="2" fillId="2" borderId="3" xfId="0" applyFont="1" applyFill="1" applyBorder="1" applyAlignment="1" applyProtection="1">
      <alignment horizontal="right" vertical="center"/>
    </xf>
    <xf numFmtId="0" fontId="2" fillId="2" borderId="15" xfId="0" applyFont="1" applyFill="1" applyBorder="1" applyAlignment="1" applyProtection="1">
      <alignment horizontal="right" vertical="center"/>
    </xf>
    <xf numFmtId="0" fontId="15" fillId="2" borderId="4" xfId="0" applyFont="1" applyFill="1" applyBorder="1" applyAlignment="1" applyProtection="1">
      <alignment horizontal="center" vertical="center"/>
      <protection locked="0"/>
    </xf>
    <xf numFmtId="0" fontId="15" fillId="2" borderId="0" xfId="0" applyFont="1" applyFill="1" applyBorder="1" applyAlignment="1" applyProtection="1">
      <alignment horizontal="center" vertical="center"/>
      <protection locked="0"/>
    </xf>
    <xf numFmtId="0" fontId="15" fillId="2" borderId="19" xfId="0" applyFont="1" applyFill="1" applyBorder="1" applyAlignment="1" applyProtection="1">
      <alignment horizontal="center" vertical="center"/>
      <protection locked="0"/>
    </xf>
    <xf numFmtId="0" fontId="17" fillId="2" borderId="1" xfId="0" applyFont="1" applyFill="1" applyBorder="1" applyAlignment="1" applyProtection="1">
      <alignment horizontal="right"/>
    </xf>
    <xf numFmtId="0" fontId="0" fillId="4" borderId="21" xfId="0" applyFill="1" applyBorder="1" applyAlignment="1" applyProtection="1">
      <alignment horizontal="center"/>
    </xf>
    <xf numFmtId="0" fontId="0" fillId="4" borderId="22" xfId="0" applyFill="1" applyBorder="1" applyAlignment="1" applyProtection="1">
      <alignment horizontal="center"/>
    </xf>
    <xf numFmtId="0" fontId="0" fillId="4" borderId="12" xfId="0" applyFill="1" applyBorder="1" applyAlignment="1" applyProtection="1">
      <alignment horizontal="center"/>
    </xf>
    <xf numFmtId="0" fontId="15" fillId="2" borderId="25" xfId="0" applyFont="1" applyFill="1" applyBorder="1" applyAlignment="1" applyProtection="1">
      <alignment horizontal="center"/>
      <protection locked="0"/>
    </xf>
    <xf numFmtId="0" fontId="15" fillId="2" borderId="14" xfId="0" applyFont="1" applyFill="1" applyBorder="1" applyAlignment="1" applyProtection="1">
      <alignment horizontal="center"/>
      <protection locked="0"/>
    </xf>
    <xf numFmtId="0" fontId="15" fillId="2" borderId="26" xfId="0" applyFont="1" applyFill="1" applyBorder="1" applyAlignment="1" applyProtection="1">
      <alignment horizontal="center"/>
      <protection locked="0"/>
    </xf>
    <xf numFmtId="0" fontId="15" fillId="2" borderId="2" xfId="0" applyFont="1" applyFill="1" applyBorder="1" applyAlignment="1" applyProtection="1">
      <alignment horizontal="right" vertical="center"/>
    </xf>
    <xf numFmtId="0" fontId="15" fillId="2" borderId="3" xfId="0" applyFont="1" applyFill="1" applyBorder="1" applyAlignment="1" applyProtection="1">
      <alignment horizontal="right" vertical="center"/>
    </xf>
    <xf numFmtId="0" fontId="15" fillId="2" borderId="15" xfId="0" applyFont="1" applyFill="1" applyBorder="1" applyAlignment="1" applyProtection="1">
      <alignment horizontal="right" vertical="center"/>
    </xf>
    <xf numFmtId="0" fontId="15" fillId="2" borderId="16" xfId="0" applyFont="1" applyFill="1" applyBorder="1" applyAlignment="1" applyProtection="1">
      <alignment horizontal="center"/>
      <protection locked="0"/>
    </xf>
    <xf numFmtId="0" fontId="15" fillId="2" borderId="17" xfId="0" applyFont="1" applyFill="1" applyBorder="1" applyAlignment="1" applyProtection="1">
      <alignment horizontal="center"/>
      <protection locked="0"/>
    </xf>
    <xf numFmtId="0" fontId="15" fillId="2" borderId="18" xfId="0" applyFont="1" applyFill="1" applyBorder="1" applyAlignment="1" applyProtection="1">
      <alignment horizontal="center"/>
      <protection locked="0"/>
    </xf>
    <xf numFmtId="0" fontId="15" fillId="2" borderId="2" xfId="0" applyFont="1" applyFill="1" applyBorder="1" applyAlignment="1" applyProtection="1">
      <alignment vertical="center"/>
    </xf>
    <xf numFmtId="0" fontId="15" fillId="2" borderId="3" xfId="0" applyFont="1" applyFill="1" applyBorder="1" applyAlignment="1" applyProtection="1">
      <alignment vertical="center"/>
    </xf>
    <xf numFmtId="0" fontId="15" fillId="2" borderId="15" xfId="0" applyFont="1" applyFill="1" applyBorder="1" applyAlignment="1" applyProtection="1">
      <alignment vertical="center"/>
    </xf>
    <xf numFmtId="0" fontId="1" fillId="4" borderId="21" xfId="0" applyFont="1" applyFill="1" applyBorder="1" applyAlignment="1" applyProtection="1">
      <alignment horizontal="center" vertical="center"/>
    </xf>
    <xf numFmtId="0" fontId="1" fillId="4" borderId="22" xfId="0" applyFont="1" applyFill="1" applyBorder="1" applyAlignment="1" applyProtection="1">
      <alignment horizontal="center" vertical="center"/>
    </xf>
    <xf numFmtId="0" fontId="1" fillId="4" borderId="12" xfId="0" applyFont="1" applyFill="1" applyBorder="1" applyAlignment="1" applyProtection="1">
      <alignment horizontal="center" vertical="center"/>
    </xf>
    <xf numFmtId="0" fontId="1" fillId="2" borderId="25" xfId="0" applyFont="1" applyFill="1" applyBorder="1" applyAlignment="1" applyProtection="1">
      <alignment horizontal="center" vertical="center"/>
      <protection locked="0"/>
    </xf>
    <xf numFmtId="0" fontId="1" fillId="2" borderId="14" xfId="0" applyFont="1" applyFill="1" applyBorder="1" applyAlignment="1" applyProtection="1">
      <alignment horizontal="center" vertical="center"/>
      <protection locked="0"/>
    </xf>
    <xf numFmtId="0" fontId="1" fillId="2" borderId="26" xfId="0" applyFont="1" applyFill="1" applyBorder="1" applyAlignment="1" applyProtection="1">
      <alignment horizontal="center" vertical="center"/>
      <protection locked="0"/>
    </xf>
    <xf numFmtId="0" fontId="2" fillId="2" borderId="33" xfId="0" applyFont="1" applyFill="1" applyBorder="1" applyAlignment="1" applyProtection="1">
      <alignment horizontal="right" vertical="center"/>
    </xf>
    <xf numFmtId="0" fontId="2" fillId="2" borderId="27" xfId="0" applyFont="1" applyFill="1" applyBorder="1" applyAlignment="1" applyProtection="1">
      <alignment horizontal="right" vertical="center"/>
    </xf>
    <xf numFmtId="0" fontId="2" fillId="2" borderId="28" xfId="0" applyFont="1" applyFill="1" applyBorder="1" applyAlignment="1" applyProtection="1">
      <alignment horizontal="right" vertical="center"/>
    </xf>
    <xf numFmtId="0" fontId="15" fillId="2" borderId="30" xfId="0" applyFont="1" applyFill="1" applyBorder="1" applyAlignment="1" applyProtection="1">
      <alignment horizontal="center"/>
    </xf>
    <xf numFmtId="0" fontId="15" fillId="2" borderId="31" xfId="0" applyFont="1" applyFill="1" applyBorder="1" applyAlignment="1" applyProtection="1">
      <alignment horizontal="center"/>
    </xf>
    <xf numFmtId="0" fontId="15" fillId="2" borderId="32" xfId="0" applyFont="1" applyFill="1" applyBorder="1" applyAlignment="1" applyProtection="1">
      <alignment horizontal="center"/>
    </xf>
    <xf numFmtId="0" fontId="3" fillId="2" borderId="2" xfId="0" applyFont="1" applyFill="1" applyBorder="1" applyAlignment="1" applyProtection="1">
      <alignment horizontal="right"/>
    </xf>
    <xf numFmtId="0" fontId="3" fillId="2" borderId="3" xfId="0" applyFont="1" applyFill="1" applyBorder="1" applyAlignment="1" applyProtection="1">
      <alignment horizontal="right"/>
    </xf>
    <xf numFmtId="0" fontId="3" fillId="2" borderId="15" xfId="0" applyFont="1" applyFill="1" applyBorder="1" applyAlignment="1" applyProtection="1">
      <alignment horizontal="right"/>
    </xf>
    <xf numFmtId="0" fontId="2" fillId="2" borderId="30" xfId="0" applyFont="1" applyFill="1" applyBorder="1" applyAlignment="1" applyProtection="1">
      <alignment horizontal="center" vertical="center"/>
    </xf>
    <xf numFmtId="0" fontId="2" fillId="2" borderId="31" xfId="0" applyFont="1" applyFill="1" applyBorder="1" applyAlignment="1" applyProtection="1">
      <alignment horizontal="center" vertical="center"/>
    </xf>
    <xf numFmtId="0" fontId="2" fillId="2" borderId="32" xfId="0" applyFont="1" applyFill="1" applyBorder="1" applyAlignment="1" applyProtection="1">
      <alignment horizontal="center" vertical="center"/>
    </xf>
    <xf numFmtId="164" fontId="4" fillId="2" borderId="1" xfId="0" applyNumberFormat="1" applyFont="1" applyFill="1" applyBorder="1" applyAlignment="1" applyProtection="1">
      <alignment horizontal="center" vertical="center"/>
      <protection hidden="1"/>
    </xf>
    <xf numFmtId="0" fontId="4" fillId="2" borderId="1" xfId="0" applyFont="1" applyFill="1" applyBorder="1" applyAlignment="1" applyProtection="1">
      <alignment horizontal="center" vertical="center"/>
    </xf>
    <xf numFmtId="0" fontId="4" fillId="3" borderId="21" xfId="0" applyFont="1" applyFill="1" applyBorder="1" applyAlignment="1" applyProtection="1">
      <alignment horizontal="center" vertical="center"/>
      <protection locked="0"/>
    </xf>
    <xf numFmtId="0" fontId="4" fillId="3" borderId="22"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2" fillId="2" borderId="21" xfId="0" applyFont="1" applyFill="1" applyBorder="1" applyAlignment="1" applyProtection="1">
      <alignment horizontal="center" readingOrder="2"/>
      <protection locked="0"/>
    </xf>
    <xf numFmtId="0" fontId="2" fillId="2" borderId="22" xfId="0" applyFont="1" applyFill="1" applyBorder="1" applyAlignment="1" applyProtection="1">
      <alignment horizontal="center" readingOrder="2"/>
      <protection locked="0"/>
    </xf>
    <xf numFmtId="0" fontId="2" fillId="2" borderId="12" xfId="0" applyFont="1" applyFill="1" applyBorder="1" applyAlignment="1" applyProtection="1">
      <alignment horizontal="center" readingOrder="2"/>
      <protection locked="0"/>
    </xf>
    <xf numFmtId="0" fontId="5" fillId="2" borderId="21" xfId="0" applyFont="1" applyFill="1" applyBorder="1" applyAlignment="1" applyProtection="1">
      <alignment horizontal="center" vertical="center" wrapText="1" readingOrder="2"/>
      <protection hidden="1"/>
    </xf>
    <xf numFmtId="0" fontId="5" fillId="2" borderId="22" xfId="0" applyFont="1" applyFill="1" applyBorder="1" applyAlignment="1" applyProtection="1">
      <alignment horizontal="center" vertical="center" wrapText="1" readingOrder="2"/>
      <protection hidden="1"/>
    </xf>
    <xf numFmtId="0" fontId="5" fillId="2" borderId="12" xfId="0" applyFont="1" applyFill="1" applyBorder="1" applyAlignment="1" applyProtection="1">
      <alignment horizontal="center" vertical="center" wrapText="1" readingOrder="2"/>
      <protection hidden="1"/>
    </xf>
    <xf numFmtId="0" fontId="4" fillId="2" borderId="21" xfId="0" applyFont="1" applyFill="1" applyBorder="1" applyAlignment="1" applyProtection="1">
      <alignment horizontal="center"/>
    </xf>
    <xf numFmtId="0" fontId="4" fillId="2" borderId="22" xfId="0" applyFont="1" applyFill="1" applyBorder="1" applyAlignment="1" applyProtection="1">
      <alignment horizontal="center"/>
    </xf>
    <xf numFmtId="0" fontId="4" fillId="2" borderId="12" xfId="0" applyFont="1" applyFill="1" applyBorder="1" applyAlignment="1" applyProtection="1">
      <alignment horizontal="center"/>
    </xf>
    <xf numFmtId="164" fontId="4" fillId="2" borderId="21" xfId="0" applyNumberFormat="1" applyFont="1" applyFill="1" applyBorder="1" applyAlignment="1" applyProtection="1">
      <alignment horizontal="center"/>
      <protection hidden="1"/>
    </xf>
    <xf numFmtId="164" fontId="4" fillId="2" borderId="12" xfId="0" applyNumberFormat="1" applyFont="1" applyFill="1" applyBorder="1" applyAlignment="1" applyProtection="1">
      <alignment horizontal="center"/>
      <protection hidden="1"/>
    </xf>
    <xf numFmtId="0" fontId="4" fillId="2" borderId="21" xfId="0" applyFont="1" applyFill="1" applyBorder="1" applyAlignment="1" applyProtection="1">
      <alignment horizontal="center" vertical="center"/>
    </xf>
    <xf numFmtId="0" fontId="4" fillId="2" borderId="22" xfId="0" applyFont="1" applyFill="1" applyBorder="1" applyAlignment="1" applyProtection="1">
      <alignment horizontal="center" vertical="center"/>
    </xf>
    <xf numFmtId="0" fontId="4" fillId="2" borderId="12" xfId="0" applyFont="1" applyFill="1" applyBorder="1" applyAlignment="1" applyProtection="1">
      <alignment horizontal="center" vertical="center"/>
    </xf>
    <xf numFmtId="0" fontId="2" fillId="2" borderId="1" xfId="0" applyFont="1" applyFill="1" applyBorder="1" applyAlignment="1" applyProtection="1">
      <alignment horizontal="center"/>
    </xf>
    <xf numFmtId="0" fontId="5" fillId="2" borderId="1" xfId="0" applyFont="1" applyFill="1" applyBorder="1" applyAlignment="1" applyProtection="1">
      <alignment horizontal="center" vertical="center" wrapText="1" readingOrder="2"/>
    </xf>
    <xf numFmtId="0" fontId="4" fillId="2" borderId="1" xfId="0" applyFont="1" applyFill="1" applyBorder="1" applyAlignment="1" applyProtection="1">
      <alignment horizontal="center"/>
    </xf>
    <xf numFmtId="0" fontId="4" fillId="2" borderId="1" xfId="0" applyFont="1" applyFill="1" applyBorder="1" applyAlignment="1" applyProtection="1">
      <alignment horizontal="center"/>
      <protection locked="0"/>
    </xf>
    <xf numFmtId="0" fontId="2" fillId="2" borderId="1" xfId="0" applyFont="1" applyFill="1" applyBorder="1" applyAlignment="1" applyProtection="1">
      <alignment horizontal="center" vertical="center" wrapText="1"/>
    </xf>
    <xf numFmtId="0" fontId="1" fillId="4" borderId="1" xfId="0" applyFont="1" applyFill="1" applyBorder="1" applyAlignment="1" applyProtection="1">
      <alignment horizontal="center" vertical="center"/>
    </xf>
    <xf numFmtId="164" fontId="4" fillId="2" borderId="1" xfId="0" applyNumberFormat="1" applyFont="1" applyFill="1" applyBorder="1" applyAlignment="1" applyProtection="1">
      <alignment horizontal="center"/>
      <protection locked="0"/>
    </xf>
    <xf numFmtId="0" fontId="2" fillId="2" borderId="14" xfId="0" applyFont="1" applyFill="1" applyBorder="1" applyAlignment="1" applyProtection="1">
      <alignment horizontal="center"/>
    </xf>
    <xf numFmtId="0" fontId="2" fillId="2" borderId="13" xfId="0" applyFont="1" applyFill="1" applyBorder="1" applyAlignment="1" applyProtection="1">
      <alignment horizontal="center"/>
    </xf>
    <xf numFmtId="164" fontId="4" fillId="2" borderId="1" xfId="0" applyNumberFormat="1" applyFont="1" applyFill="1" applyBorder="1" applyAlignment="1" applyProtection="1">
      <alignment horizontal="center"/>
      <protection hidden="1"/>
    </xf>
    <xf numFmtId="164" fontId="2" fillId="2" borderId="1" xfId="0" applyNumberFormat="1" applyFont="1" applyFill="1" applyBorder="1" applyAlignment="1" applyProtection="1">
      <alignment horizontal="center"/>
      <protection hidden="1"/>
    </xf>
    <xf numFmtId="0" fontId="1" fillId="2" borderId="1"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protection locked="0"/>
    </xf>
    <xf numFmtId="0" fontId="7" fillId="2" borderId="1"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protection hidden="1"/>
    </xf>
    <xf numFmtId="0" fontId="4" fillId="2" borderId="1" xfId="0" quotePrefix="1" applyFont="1" applyFill="1" applyBorder="1" applyAlignment="1" applyProtection="1">
      <alignment horizontal="center" vertical="center"/>
    </xf>
    <xf numFmtId="0" fontId="1" fillId="2" borderId="1" xfId="0" applyFont="1" applyFill="1" applyBorder="1" applyAlignment="1" applyProtection="1">
      <alignment horizontal="center" vertical="center"/>
    </xf>
    <xf numFmtId="0" fontId="12" fillId="2" borderId="1" xfId="0" applyFont="1" applyFill="1" applyBorder="1" applyAlignment="1" applyProtection="1">
      <alignment horizontal="center" vertical="center"/>
    </xf>
    <xf numFmtId="0" fontId="1"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protection hidden="1"/>
    </xf>
    <xf numFmtId="0" fontId="12" fillId="2" borderId="4" xfId="0" applyFont="1" applyFill="1" applyBorder="1" applyAlignment="1" applyProtection="1">
      <alignment horizontal="center"/>
    </xf>
    <xf numFmtId="0" fontId="12" fillId="2" borderId="0" xfId="0" applyFont="1" applyFill="1" applyBorder="1" applyAlignment="1" applyProtection="1">
      <alignment horizontal="center"/>
    </xf>
    <xf numFmtId="164" fontId="12" fillId="2" borderId="0" xfId="0" applyNumberFormat="1" applyFont="1" applyFill="1" applyBorder="1" applyAlignment="1" applyProtection="1">
      <alignment horizontal="center"/>
      <protection hidden="1"/>
    </xf>
    <xf numFmtId="164" fontId="12" fillId="2" borderId="19" xfId="0" applyNumberFormat="1" applyFont="1" applyFill="1" applyBorder="1" applyAlignment="1" applyProtection="1">
      <alignment horizontal="center"/>
      <protection hidden="1"/>
    </xf>
    <xf numFmtId="0" fontId="12" fillId="2" borderId="4" xfId="0" applyFont="1" applyFill="1" applyBorder="1" applyAlignment="1" applyProtection="1">
      <alignment horizontal="center" vertical="center"/>
    </xf>
    <xf numFmtId="0" fontId="12" fillId="2" borderId="0" xfId="0" applyFont="1" applyFill="1" applyBorder="1" applyAlignment="1" applyProtection="1">
      <alignment horizontal="center" vertical="center"/>
    </xf>
    <xf numFmtId="9" fontId="12" fillId="2" borderId="0" xfId="0" applyNumberFormat="1" applyFont="1" applyFill="1" applyBorder="1" applyAlignment="1" applyProtection="1">
      <alignment horizontal="center" vertical="center"/>
      <protection hidden="1"/>
    </xf>
    <xf numFmtId="9" fontId="12" fillId="2" borderId="19" xfId="0" applyNumberFormat="1" applyFont="1" applyFill="1" applyBorder="1" applyAlignment="1" applyProtection="1">
      <alignment horizontal="center" vertical="center"/>
      <protection hidden="1"/>
    </xf>
    <xf numFmtId="0" fontId="4" fillId="3" borderId="21" xfId="0" applyFont="1" applyFill="1" applyBorder="1" applyAlignment="1" applyProtection="1">
      <alignment horizontal="center" vertical="center"/>
    </xf>
    <xf numFmtId="0" fontId="4" fillId="3" borderId="12" xfId="0" applyFont="1" applyFill="1" applyBorder="1" applyAlignment="1" applyProtection="1">
      <alignment horizontal="center" vertical="center"/>
    </xf>
    <xf numFmtId="0" fontId="4" fillId="2" borderId="1" xfId="0" applyFont="1" applyFill="1" applyBorder="1" applyAlignment="1" applyProtection="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a-I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50"/>
      <c:rotY val="36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dPt>
          <c:dPt>
            <c:idx val="1"/>
            <c:bubble3D val="0"/>
            <c:spPr>
              <a:solidFill>
                <a:schemeClr val="accent2"/>
              </a:solidFill>
              <a:ln>
                <a:noFill/>
              </a:ln>
              <a:effectLst>
                <a:outerShdw blurRad="254000" sx="102000" sy="102000" algn="ctr" rotWithShape="0">
                  <a:prstClr val="black">
                    <a:alpha val="20000"/>
                  </a:prstClr>
                </a:outerShdw>
              </a:effectLst>
              <a:sp3d/>
            </c:spPr>
          </c:dPt>
          <c:dPt>
            <c:idx val="2"/>
            <c:bubble3D val="0"/>
            <c:spPr>
              <a:solidFill>
                <a:schemeClr val="accent3"/>
              </a:solidFill>
              <a:ln>
                <a:noFill/>
              </a:ln>
              <a:effectLst>
                <a:outerShdw blurRad="254000" sx="102000" sy="102000" algn="ctr" rotWithShape="0">
                  <a:prstClr val="black">
                    <a:alpha val="20000"/>
                  </a:prstClr>
                </a:outerShdw>
              </a:effectLst>
              <a:sp3d/>
            </c:spPr>
          </c:dPt>
          <c:dPt>
            <c:idx val="3"/>
            <c:bubble3D val="0"/>
            <c:spPr>
              <a:solidFill>
                <a:schemeClr val="accent4"/>
              </a:solidFill>
              <a:ln>
                <a:noFill/>
              </a:ln>
              <a:effectLst>
                <a:outerShdw blurRad="254000" sx="102000" sy="102000" algn="ctr" rotWithShape="0">
                  <a:prstClr val="black">
                    <a:alpha val="20000"/>
                  </a:prstClr>
                </a:outerShdw>
              </a:effectLst>
              <a:sp3d/>
            </c:spPr>
          </c:dPt>
          <c:dPt>
            <c:idx val="4"/>
            <c:bubble3D val="0"/>
            <c:spPr>
              <a:solidFill>
                <a:schemeClr val="accent5"/>
              </a:solidFill>
              <a:ln>
                <a:noFill/>
              </a:ln>
              <a:effectLst>
                <a:outerShdw blurRad="254000" sx="102000" sy="102000" algn="ctr" rotWithShape="0">
                  <a:prstClr val="black">
                    <a:alpha val="20000"/>
                  </a:prstClr>
                </a:outerShdw>
              </a:effectLst>
              <a:sp3d/>
            </c:spPr>
          </c:dPt>
          <c:dPt>
            <c:idx val="5"/>
            <c:bubble3D val="0"/>
            <c:spPr>
              <a:solidFill>
                <a:schemeClr val="accent6"/>
              </a:solidFill>
              <a:ln>
                <a:noFill/>
              </a:ln>
              <a:effectLst>
                <a:outerShdw blurRad="254000" sx="102000" sy="102000" algn="ctr" rotWithShape="0">
                  <a:prstClr val="black">
                    <a:alpha val="20000"/>
                  </a:prstClr>
                </a:outerShdw>
              </a:effectLst>
              <a:sp3d/>
            </c:spPr>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a-IR"/>
              </a:p>
            </c:txPr>
            <c:dLblPos val="ctr"/>
            <c:showLegendKey val="0"/>
            <c:showVal val="0"/>
            <c:showCatName val="1"/>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'5'!$B$7:$K$7</c:f>
              <c:strCache>
                <c:ptCount val="4"/>
                <c:pt idx="0">
                  <c:v>شرکت 1</c:v>
                </c:pt>
                <c:pt idx="1">
                  <c:v>شرکت 2</c:v>
                </c:pt>
                <c:pt idx="2">
                  <c:v>شرکت 3</c:v>
                </c:pt>
                <c:pt idx="3">
                  <c:v>ظرفیت پاسخ داده
نشده بازار</c:v>
                </c:pt>
              </c:strCache>
            </c:strRef>
          </c:cat>
          <c:val>
            <c:numRef>
              <c:f>'5'!$B$8:$K$8</c:f>
              <c:numCache>
                <c:formatCode>General</c:formatCode>
                <c:ptCount val="10"/>
              </c:numCache>
            </c:numRef>
          </c:val>
          <c:extLst>
            <c:ext xmlns:c15="http://schemas.microsoft.com/office/drawing/2012/chart" uri="{02D57815-91ED-43cb-92C2-25804820EDAC}">
              <c15:filteredSeriesTitle>
                <c15:tx>
                  <c:strRef>
                    <c:extLst>
                      <c:ext uri="{02D57815-91ED-43cb-92C2-25804820EDAC}">
                        <c15:formulaRef>
                          <c15:sqref>'3'!#REF!</c15:sqref>
                        </c15:formulaRef>
                      </c:ext>
                    </c:extLst>
                    <c:strCache>
                      <c:ptCount val="1"/>
                      <c:pt idx="0">
                        <c:v>#REF!</c:v>
                      </c:pt>
                    </c:strCache>
                  </c:strRef>
                </c15:tx>
              </c15:filteredSeriesTitle>
            </c:ext>
          </c:extLst>
        </c:ser>
        <c:dLbls>
          <c:dLblPos val="ctr"/>
          <c:showLegendKey val="0"/>
          <c:showVal val="0"/>
          <c:showCatName val="0"/>
          <c:showSerName val="0"/>
          <c:showPercent val="1"/>
          <c:showBubbleSize val="0"/>
          <c:showLeaderLines val="1"/>
        </c:dLbls>
      </c:pie3DChart>
      <c:spPr>
        <a:noFill/>
        <a:ln>
          <a:noFill/>
        </a:ln>
        <a:effectLst/>
      </c:spPr>
    </c:plotArea>
    <c:legend>
      <c:legendPos val="l"/>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a-I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a-I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fa-I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a-IR"/>
              <a:t>مزیت نسبی</a:t>
            </a:r>
            <a:endParaRPr lang="en-US"/>
          </a:p>
        </c:rich>
      </c:tx>
      <c:overlay val="0"/>
      <c:spPr>
        <a:noFill/>
        <a:ln>
          <a:noFill/>
        </a:ln>
        <a:effectLst/>
      </c:spPr>
    </c:title>
    <c:autoTitleDeleted val="0"/>
    <c:view3D>
      <c:rotX val="15"/>
      <c:rotY val="34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2421728787124101"/>
          <c:y val="7.3287718345551631E-2"/>
          <c:w val="0.80211260911852678"/>
          <c:h val="0.47963602441261105"/>
        </c:manualLayout>
      </c:layout>
      <c:line3DChart>
        <c:grouping val="standard"/>
        <c:varyColors val="0"/>
        <c:ser>
          <c:idx val="0"/>
          <c:order val="0"/>
          <c:tx>
            <c:strRef>
              <c:f>'5'!$A$13</c:f>
              <c:strCache>
                <c:ptCount val="1"/>
                <c:pt idx="0">
                  <c:v>شرکت خودمان</c:v>
                </c:pt>
              </c:strCache>
            </c:strRef>
          </c:tx>
          <c:spPr>
            <a:solidFill>
              <a:schemeClr val="accent1"/>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'5'!$B$13:$K$13</c:f>
              <c:numCache>
                <c:formatCode>General</c:formatCode>
                <c:ptCount val="10"/>
              </c:numCache>
            </c:numRef>
          </c:val>
          <c:smooth val="0"/>
        </c:ser>
        <c:ser>
          <c:idx val="1"/>
          <c:order val="1"/>
          <c:tx>
            <c:strRef>
              <c:f>'5'!$A$14</c:f>
              <c:strCache>
                <c:ptCount val="1"/>
                <c:pt idx="0">
                  <c:v>شرکت 1</c:v>
                </c:pt>
              </c:strCache>
            </c:strRef>
          </c:tx>
          <c:spPr>
            <a:solidFill>
              <a:schemeClr val="accent2"/>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'5'!$B$14:$K$14</c:f>
              <c:numCache>
                <c:formatCode>General</c:formatCode>
                <c:ptCount val="10"/>
              </c:numCache>
            </c:numRef>
          </c:val>
          <c:smooth val="0"/>
        </c:ser>
        <c:ser>
          <c:idx val="2"/>
          <c:order val="2"/>
          <c:tx>
            <c:strRef>
              <c:f>'5'!$A$15</c:f>
              <c:strCache>
                <c:ptCount val="1"/>
                <c:pt idx="0">
                  <c:v>شرکت 2</c:v>
                </c:pt>
              </c:strCache>
            </c:strRef>
          </c:tx>
          <c:spPr>
            <a:solidFill>
              <a:schemeClr val="accent3"/>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'5'!$B$15:$K$15</c:f>
              <c:numCache>
                <c:formatCode>General</c:formatCode>
                <c:ptCount val="10"/>
              </c:numCache>
            </c:numRef>
          </c:val>
          <c:smooth val="0"/>
        </c:ser>
        <c:ser>
          <c:idx val="3"/>
          <c:order val="3"/>
          <c:tx>
            <c:strRef>
              <c:f>'5'!$A$16</c:f>
              <c:strCache>
                <c:ptCount val="1"/>
                <c:pt idx="0">
                  <c:v>شرکت 3</c:v>
                </c:pt>
              </c:strCache>
            </c:strRef>
          </c:tx>
          <c:spPr>
            <a:solidFill>
              <a:schemeClr val="accent4"/>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'5'!$B$16:$K$16</c:f>
              <c:numCache>
                <c:formatCode>General</c:formatCode>
                <c:ptCount val="10"/>
              </c:numCache>
            </c:numRef>
          </c:val>
          <c:smooth val="0"/>
        </c:ser>
        <c:ser>
          <c:idx val="4"/>
          <c:order val="4"/>
          <c:tx>
            <c:strRef>
              <c:f>'5'!$A$17</c:f>
              <c:strCache>
                <c:ptCount val="1"/>
                <c:pt idx="0">
                  <c:v>شرکت 4</c:v>
                </c:pt>
              </c:strCache>
            </c:strRef>
          </c:tx>
          <c:spPr>
            <a:solidFill>
              <a:schemeClr val="accent5"/>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'5'!$B$17:$K$17</c:f>
              <c:numCache>
                <c:formatCode>General</c:formatCode>
                <c:ptCount val="10"/>
              </c:numCache>
            </c:numRef>
          </c:val>
          <c:smooth val="0"/>
        </c:ser>
        <c:ser>
          <c:idx val="5"/>
          <c:order val="5"/>
          <c:tx>
            <c:strRef>
              <c:f>'5'!$A$18</c:f>
              <c:strCache>
                <c:ptCount val="1"/>
                <c:pt idx="0">
                  <c:v>شرکت 5</c:v>
                </c:pt>
              </c:strCache>
            </c:strRef>
          </c:tx>
          <c:spPr>
            <a:solidFill>
              <a:schemeClr val="accent6"/>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'5'!$B$18:$K$18</c:f>
              <c:numCache>
                <c:formatCode>General</c:formatCode>
                <c:ptCount val="10"/>
              </c:numCache>
            </c:numRef>
          </c:val>
          <c:smooth val="0"/>
        </c:ser>
        <c:ser>
          <c:idx val="6"/>
          <c:order val="6"/>
          <c:tx>
            <c:strRef>
              <c:f>'5'!$A$19</c:f>
              <c:strCache>
                <c:ptCount val="1"/>
                <c:pt idx="0">
                  <c:v>شرکت 6</c:v>
                </c:pt>
              </c:strCache>
            </c:strRef>
          </c:tx>
          <c:spPr>
            <a:solidFill>
              <a:schemeClr val="accent1">
                <a:lumMod val="60000"/>
              </a:schemeClr>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'5'!$B$19:$K$19</c:f>
              <c:numCache>
                <c:formatCode>General</c:formatCode>
                <c:ptCount val="10"/>
              </c:numCache>
            </c:numRef>
          </c:val>
          <c:smooth val="0"/>
        </c:ser>
        <c:ser>
          <c:idx val="7"/>
          <c:order val="7"/>
          <c:tx>
            <c:strRef>
              <c:f>'5'!$A$20</c:f>
              <c:strCache>
                <c:ptCount val="1"/>
                <c:pt idx="0">
                  <c:v>شرکت 7</c:v>
                </c:pt>
              </c:strCache>
            </c:strRef>
          </c:tx>
          <c:spPr>
            <a:solidFill>
              <a:schemeClr val="accent2">
                <a:lumMod val="60000"/>
              </a:schemeClr>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'5'!$B$20:$K$20</c:f>
              <c:numCache>
                <c:formatCode>General</c:formatCode>
                <c:ptCount val="10"/>
              </c:numCache>
            </c:numRef>
          </c:val>
          <c:smooth val="0"/>
        </c:ser>
        <c:ser>
          <c:idx val="8"/>
          <c:order val="8"/>
          <c:tx>
            <c:strRef>
              <c:f>'5'!$A$21</c:f>
              <c:strCache>
                <c:ptCount val="1"/>
                <c:pt idx="0">
                  <c:v>شرکت 8</c:v>
                </c:pt>
              </c:strCache>
            </c:strRef>
          </c:tx>
          <c:spPr>
            <a:solidFill>
              <a:schemeClr val="accent3">
                <a:lumMod val="60000"/>
              </a:schemeClr>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'5'!$B$21:$K$21</c:f>
              <c:numCache>
                <c:formatCode>General</c:formatCode>
                <c:ptCount val="10"/>
              </c:numCache>
            </c:numRef>
          </c:val>
          <c:smooth val="0"/>
        </c:ser>
        <c:ser>
          <c:idx val="9"/>
          <c:order val="9"/>
          <c:tx>
            <c:strRef>
              <c:f>'5'!$A$22</c:f>
              <c:strCache>
                <c:ptCount val="1"/>
                <c:pt idx="0">
                  <c:v>شرکت 9</c:v>
                </c:pt>
              </c:strCache>
            </c:strRef>
          </c:tx>
          <c:spPr>
            <a:solidFill>
              <a:schemeClr val="accent4">
                <a:lumMod val="60000"/>
              </a:schemeClr>
            </a:solidFill>
            <a:ln>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'5'!$B$22:$K$22</c:f>
              <c:numCache>
                <c:formatCode>General</c:formatCode>
                <c:ptCount val="10"/>
              </c:numCache>
            </c:numRef>
          </c:val>
          <c:smooth val="0"/>
        </c:ser>
        <c:ser>
          <c:idx val="10"/>
          <c:order val="10"/>
          <c:tx>
            <c:strRef>
              <c:f>'5'!$A$23</c:f>
              <c:strCache>
                <c:ptCount val="1"/>
                <c:pt idx="0">
                  <c:v>شرکت 10</c:v>
                </c:pt>
              </c:strCache>
            </c:strRef>
          </c:tx>
          <c:spPr>
            <a:solidFill>
              <a:schemeClr val="accent5">
                <a:lumMod val="60000"/>
              </a:schemeClr>
            </a:solidFill>
            <a:ln w="25400">
              <a:noFill/>
            </a:ln>
            <a:effectLst/>
            <a:sp3d/>
          </c:spPr>
          <c:cat>
            <c:strRef>
              <c:f>'5'!$B$12:$K$12</c:f>
              <c:strCache>
                <c:ptCount val="10"/>
                <c:pt idx="0">
                  <c:v>کیفیت محصول</c:v>
                </c:pt>
                <c:pt idx="1">
                  <c:v>تمایز محصول</c:v>
                </c:pt>
                <c:pt idx="2">
                  <c:v>خدمات پشتیبانی
 مناسب</c:v>
                </c:pt>
                <c:pt idx="3">
                  <c:v>دارای سیستم قابل
 انعطاف عملیاتی</c:v>
                </c:pt>
                <c:pt idx="4">
                  <c:v>دارا بودن از شبکه
توزیع مناسب</c:v>
                </c:pt>
                <c:pt idx="5">
                  <c:v>در اختیار داشتن مدیریت 
و نیروی مهندسی خوب</c:v>
                </c:pt>
                <c:pt idx="6">
                  <c:v>پیشرو بودن/
جزء اولین وارد شدگان</c:v>
                </c:pt>
                <c:pt idx="7">
                  <c:v>تولید کم هزینه</c:v>
                </c:pt>
                <c:pt idx="8">
                  <c:v>توانایی مالی</c:v>
                </c:pt>
                <c:pt idx="9">
                  <c:v>سایر</c:v>
                </c:pt>
              </c:strCache>
            </c:strRef>
          </c:cat>
          <c:val>
            <c:numRef>
              <c:f>'5'!$B$23:$K$23</c:f>
              <c:numCache>
                <c:formatCode>General</c:formatCode>
                <c:ptCount val="10"/>
              </c:numCache>
            </c:numRef>
          </c:val>
          <c:smooth val="0"/>
        </c:ser>
        <c:dLbls>
          <c:showLegendKey val="0"/>
          <c:showVal val="0"/>
          <c:showCatName val="0"/>
          <c:showSerName val="0"/>
          <c:showPercent val="0"/>
          <c:showBubbleSize val="0"/>
        </c:dLbls>
        <c:axId val="96722944"/>
        <c:axId val="96724480"/>
        <c:axId val="96708352"/>
      </c:line3DChart>
      <c:catAx>
        <c:axId val="96722944"/>
        <c:scaling>
          <c:orientation val="maxMin"/>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a-IR"/>
          </a:p>
        </c:txPr>
        <c:crossAx val="96724480"/>
        <c:crosses val="autoZero"/>
        <c:auto val="1"/>
        <c:lblAlgn val="ctr"/>
        <c:lblOffset val="100"/>
        <c:noMultiLvlLbl val="0"/>
      </c:catAx>
      <c:valAx>
        <c:axId val="96724480"/>
        <c:scaling>
          <c:orientation val="minMax"/>
        </c:scaling>
        <c:delete val="0"/>
        <c:axPos val="r"/>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a-IR"/>
          </a:p>
        </c:txPr>
        <c:crossAx val="96722944"/>
        <c:crosses val="autoZero"/>
        <c:crossBetween val="between"/>
      </c:valAx>
      <c:serAx>
        <c:axId val="96708352"/>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a-IR"/>
          </a:p>
        </c:txPr>
        <c:crossAx val="96724480"/>
        <c:crosses val="autoZero"/>
      </c:serAx>
      <c:spPr>
        <a:noFill/>
        <a:ln>
          <a:noFill/>
        </a:ln>
        <a:effectLst/>
      </c:spPr>
    </c:plotArea>
    <c:legend>
      <c:legendPos val="b"/>
      <c:layout>
        <c:manualLayout>
          <c:xMode val="edge"/>
          <c:yMode val="edge"/>
          <c:x val="4.5278871391076121E-2"/>
          <c:y val="0.81828594342373873"/>
          <c:w val="0.89999998517134294"/>
          <c:h val="6.777155867564747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a-I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a-IR"/>
    </a:p>
  </c:txPr>
  <c:printSettings>
    <c:headerFooter/>
    <c:pageMargins b="0.75" l="0.7" r="0.7" t="0.75" header="0.3" footer="0.3"/>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1714500</xdr:colOff>
      <xdr:row>0</xdr:row>
      <xdr:rowOff>19050</xdr:rowOff>
    </xdr:from>
    <xdr:to>
      <xdr:col>3</xdr:col>
      <xdr:colOff>1285874</xdr:colOff>
      <xdr:row>0</xdr:row>
      <xdr:rowOff>1533525</xdr:rowOff>
    </xdr:to>
    <xdr:sp macro="" textlink="">
      <xdr:nvSpPr>
        <xdr:cNvPr id="2" name="TextBox 1"/>
        <xdr:cNvSpPr txBox="1"/>
      </xdr:nvSpPr>
      <xdr:spPr>
        <a:xfrm>
          <a:off x="11233432576" y="19050"/>
          <a:ext cx="1362074" cy="1514475"/>
        </a:xfrm>
        <a:prstGeom prst="rect">
          <a:avLst/>
        </a:prstGeom>
        <a:blipFill>
          <a:blip xmlns:r="http://schemas.openxmlformats.org/officeDocument/2006/relationships" r:embed="rId1"/>
          <a:stretch>
            <a:fillRect/>
          </a:stretch>
        </a:blip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fa-IR" sz="1100"/>
        </a:p>
      </xdr:txBody>
    </xdr:sp>
    <xdr:clientData/>
  </xdr:twoCellAnchor>
  <xdr:twoCellAnchor>
    <xdr:from>
      <xdr:col>4</xdr:col>
      <xdr:colOff>676276</xdr:colOff>
      <xdr:row>1</xdr:row>
      <xdr:rowOff>9525</xdr:rowOff>
    </xdr:from>
    <xdr:to>
      <xdr:col>9</xdr:col>
      <xdr:colOff>647700</xdr:colOff>
      <xdr:row>10</xdr:row>
      <xdr:rowOff>238125</xdr:rowOff>
    </xdr:to>
    <xdr:sp macro="" textlink="">
      <xdr:nvSpPr>
        <xdr:cNvPr id="3" name="TextBox 2"/>
        <xdr:cNvSpPr txBox="1"/>
      </xdr:nvSpPr>
      <xdr:spPr>
        <a:xfrm>
          <a:off x="11229327300" y="1562100"/>
          <a:ext cx="3400424" cy="2638425"/>
        </a:xfrm>
        <a:prstGeom prst="rect">
          <a:avLst/>
        </a:prstGeom>
        <a:ln/>
      </xdr:spPr>
      <xdr:style>
        <a:lnRef idx="1">
          <a:schemeClr val="accent5"/>
        </a:lnRef>
        <a:fillRef idx="2">
          <a:schemeClr val="accent5"/>
        </a:fillRef>
        <a:effectRef idx="1">
          <a:schemeClr val="accent5"/>
        </a:effectRef>
        <a:fontRef idx="minor">
          <a:schemeClr val="dk1"/>
        </a:fontRef>
      </xdr:style>
      <xdr:txBody>
        <a:bodyPr vertOverflow="clip" horzOverflow="clip" wrap="square" rtlCol="1" anchor="ctr"/>
        <a:lstStyle/>
        <a:p>
          <a:pPr algn="ctr" rtl="1"/>
          <a:r>
            <a:rPr lang="fa-IR" sz="1200" b="1" baseline="0">
              <a:cs typeface="B Mitra" pitchFamily="2" charset="-78"/>
            </a:rPr>
            <a:t>راهنمای تکمیل فرم:</a:t>
          </a:r>
        </a:p>
        <a:p>
          <a:pPr algn="r" rtl="1"/>
          <a:endParaRPr lang="fa-IR" sz="1200" baseline="0">
            <a:cs typeface="B Mitra" pitchFamily="2" charset="-78"/>
          </a:endParaRPr>
        </a:p>
        <a:p>
          <a:pPr algn="r" rtl="1"/>
          <a:r>
            <a:rPr lang="fa-IR" sz="1200" baseline="0">
              <a:cs typeface="B Mitra" pitchFamily="2" charset="-78"/>
            </a:rPr>
            <a:t>- برای تکمیل بخش های مختلف می توانید از نگاره ها </a:t>
          </a:r>
          <a:r>
            <a:rPr lang="en-US" sz="1200" baseline="0">
              <a:cs typeface="B Mitra" pitchFamily="2" charset="-78"/>
            </a:rPr>
            <a:t>(</a:t>
          </a:r>
          <a:r>
            <a:rPr lang="en-US" sz="1200" baseline="0">
              <a:solidFill>
                <a:schemeClr val="dk1"/>
              </a:solidFill>
              <a:effectLst/>
              <a:latin typeface="+mn-lt"/>
              <a:ea typeface="+mn-ea"/>
              <a:cs typeface="B Mitra" pitchFamily="2" charset="-78"/>
            </a:rPr>
            <a:t>comments) </a:t>
          </a:r>
          <a:r>
            <a:rPr lang="fa-IR" sz="1200" baseline="0">
              <a:solidFill>
                <a:schemeClr val="dk1"/>
              </a:solidFill>
              <a:effectLst/>
              <a:latin typeface="+mn-lt"/>
              <a:ea typeface="+mn-ea"/>
              <a:cs typeface="B Mitra" pitchFamily="2" charset="-78"/>
            </a:rPr>
            <a:t> استفاده نمایید.</a:t>
          </a:r>
        </a:p>
        <a:p>
          <a:pPr algn="r" rtl="1"/>
          <a:endParaRPr lang="fa-IR" sz="1200" baseline="0">
            <a:solidFill>
              <a:schemeClr val="dk1"/>
            </a:solidFill>
            <a:effectLst/>
            <a:latin typeface="+mn-lt"/>
            <a:ea typeface="+mn-ea"/>
            <a:cs typeface="B Mitra" pitchFamily="2" charset="-78"/>
          </a:endParaRPr>
        </a:p>
        <a:p>
          <a:pPr algn="r" rtl="1"/>
          <a:r>
            <a:rPr lang="fa-IR" sz="1200" baseline="0">
              <a:solidFill>
                <a:schemeClr val="dk1"/>
              </a:solidFill>
              <a:effectLst/>
              <a:latin typeface="+mn-lt"/>
              <a:ea typeface="+mn-ea"/>
              <a:cs typeface="B Mitra" pitchFamily="2" charset="-78"/>
            </a:rPr>
            <a:t>- محتوایی که با رنگ قرمز نوشته شده است به عنوان پیشنهاد می باشد و شما می توانید با توجه به شرایط کسب و کار خود آن</a:t>
          </a:r>
          <a:r>
            <a:rPr lang="en-US" sz="1200" baseline="0">
              <a:solidFill>
                <a:schemeClr val="dk1"/>
              </a:solidFill>
              <a:effectLst/>
              <a:latin typeface="+mn-lt"/>
              <a:ea typeface="+mn-ea"/>
              <a:cs typeface="B Mitra" pitchFamily="2" charset="-78"/>
            </a:rPr>
            <a:t> </a:t>
          </a:r>
          <a:r>
            <a:rPr lang="fa-IR" sz="1200" baseline="0">
              <a:solidFill>
                <a:schemeClr val="dk1"/>
              </a:solidFill>
              <a:effectLst/>
              <a:latin typeface="+mn-lt"/>
              <a:ea typeface="+mn-ea"/>
              <a:cs typeface="B Mitra" pitchFamily="2" charset="-78"/>
            </a:rPr>
            <a:t>را جایگزین نمایید.</a:t>
          </a:r>
        </a:p>
        <a:p>
          <a:pPr algn="r" rtl="1"/>
          <a:endParaRPr lang="fa-IR" sz="1200" baseline="0">
            <a:solidFill>
              <a:schemeClr val="dk1"/>
            </a:solidFill>
            <a:effectLst/>
            <a:latin typeface="+mn-lt"/>
            <a:ea typeface="+mn-ea"/>
            <a:cs typeface="B Mitra" pitchFamily="2" charset="-78"/>
          </a:endParaRPr>
        </a:p>
        <a:p>
          <a:pPr algn="r" rtl="1"/>
          <a:r>
            <a:rPr lang="fa-IR" sz="1200" baseline="0">
              <a:solidFill>
                <a:schemeClr val="dk1"/>
              </a:solidFill>
              <a:effectLst/>
              <a:latin typeface="+mn-lt"/>
              <a:ea typeface="+mn-ea"/>
              <a:cs typeface="B Mitra" pitchFamily="2" charset="-78"/>
            </a:rPr>
            <a:t>- جهت نوشتن در سطر بعد در داخل هر سلول از </a:t>
          </a:r>
          <a:r>
            <a:rPr lang="en-US" sz="1200" baseline="0">
              <a:solidFill>
                <a:schemeClr val="dk1"/>
              </a:solidFill>
              <a:effectLst/>
              <a:latin typeface="+mn-lt"/>
              <a:ea typeface="+mn-ea"/>
              <a:cs typeface="B Mitra" pitchFamily="2" charset="-78"/>
            </a:rPr>
            <a:t>Alt + Enter</a:t>
          </a:r>
          <a:r>
            <a:rPr lang="fa-IR" sz="1200" baseline="0">
              <a:solidFill>
                <a:schemeClr val="dk1"/>
              </a:solidFill>
              <a:effectLst/>
              <a:latin typeface="+mn-lt"/>
              <a:ea typeface="+mn-ea"/>
              <a:cs typeface="B Mitra" pitchFamily="2" charset="-78"/>
            </a:rPr>
            <a:t> استفاده نمایید.</a:t>
          </a:r>
        </a:p>
        <a:p>
          <a:pPr algn="r" rtl="1"/>
          <a:endParaRPr lang="fa-IR" sz="1100" baseline="0">
            <a:solidFill>
              <a:schemeClr val="dk1"/>
            </a:solidFill>
            <a:effectLst/>
            <a:latin typeface="+mn-lt"/>
            <a:ea typeface="+mn-ea"/>
            <a:cs typeface="+mn-cs"/>
          </a:endParaRPr>
        </a:p>
        <a:p>
          <a:pPr algn="r" rtl="1"/>
          <a:r>
            <a:rPr lang="fa-IR" sz="1200">
              <a:cs typeface="B Mitra" panose="00000400000000000000" pitchFamily="2" charset="-78"/>
            </a:rPr>
            <a:t>- این</a:t>
          </a:r>
          <a:r>
            <a:rPr lang="fa-IR" sz="1200" baseline="0">
              <a:cs typeface="B Mitra" panose="00000400000000000000" pitchFamily="2" charset="-78"/>
            </a:rPr>
            <a:t> فایل با نسخه اکسل منتشر شده در سال 2013 تهیه شده است.</a:t>
          </a:r>
          <a:endParaRPr lang="fa-IR" sz="1200">
            <a:cs typeface="B Mitra" panose="00000400000000000000" pitchFamily="2" charset="-7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581026</xdr:colOff>
      <xdr:row>8</xdr:row>
      <xdr:rowOff>152400</xdr:rowOff>
    </xdr:from>
    <xdr:to>
      <xdr:col>8</xdr:col>
      <xdr:colOff>152401</xdr:colOff>
      <xdr:row>8</xdr:row>
      <xdr:rowOff>2419350</xdr:rowOff>
    </xdr:to>
    <xdr:graphicFrame macro="">
      <xdr:nvGraphicFramePr>
        <xdr:cNvPr id="2" name="Chart 1" title="سهم بازار "/>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95250</xdr:colOff>
      <xdr:row>0</xdr:row>
      <xdr:rowOff>47625</xdr:rowOff>
    </xdr:from>
    <xdr:to>
      <xdr:col>23</xdr:col>
      <xdr:colOff>552449</xdr:colOff>
      <xdr:row>9</xdr:row>
      <xdr:rowOff>133350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2.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rightToLeft="1" topLeftCell="A7" zoomScaleNormal="100" workbookViewId="0">
      <selection activeCell="A2" sqref="A2:D2"/>
    </sheetView>
  </sheetViews>
  <sheetFormatPr defaultRowHeight="14.25" x14ac:dyDescent="0.2"/>
  <cols>
    <col min="1" max="1" width="13.125" style="1" customWidth="1"/>
    <col min="2" max="2" width="18.875" style="1" customWidth="1"/>
    <col min="3" max="3" width="23.5" style="1" customWidth="1"/>
    <col min="4" max="4" width="17.25" style="1" customWidth="1"/>
    <col min="5" max="16384" width="9" style="1"/>
  </cols>
  <sheetData>
    <row r="1" spans="1:4" ht="123.75" customHeight="1" x14ac:dyDescent="0.2">
      <c r="A1" s="97" t="s">
        <v>207</v>
      </c>
      <c r="B1" s="98"/>
      <c r="C1" s="98"/>
      <c r="D1" s="99"/>
    </row>
    <row r="2" spans="1:4" ht="17.100000000000001" customHeight="1" x14ac:dyDescent="0.2">
      <c r="A2" s="94"/>
      <c r="B2" s="95"/>
      <c r="C2" s="95"/>
      <c r="D2" s="96"/>
    </row>
    <row r="3" spans="1:4" ht="27" customHeight="1" x14ac:dyDescent="0.2">
      <c r="A3" s="4">
        <v>1</v>
      </c>
      <c r="B3" s="101" t="s">
        <v>0</v>
      </c>
      <c r="C3" s="102"/>
      <c r="D3" s="103"/>
    </row>
    <row r="4" spans="1:4" ht="17.100000000000001" customHeight="1" x14ac:dyDescent="0.2">
      <c r="A4" s="104"/>
      <c r="B4" s="104"/>
      <c r="C4" s="104"/>
      <c r="D4" s="104"/>
    </row>
    <row r="5" spans="1:4" ht="27" customHeight="1" x14ac:dyDescent="0.2">
      <c r="A5" s="100">
        <v>2</v>
      </c>
      <c r="B5" s="109" t="s">
        <v>2</v>
      </c>
      <c r="C5" s="105" t="s">
        <v>227</v>
      </c>
      <c r="D5" s="106"/>
    </row>
    <row r="6" spans="1:4" ht="27" customHeight="1" x14ac:dyDescent="0.2">
      <c r="A6" s="100"/>
      <c r="B6" s="109"/>
      <c r="C6" s="107" t="s">
        <v>1</v>
      </c>
      <c r="D6" s="108"/>
    </row>
    <row r="7" spans="1:4" ht="17.100000000000001" customHeight="1" x14ac:dyDescent="0.2">
      <c r="A7" s="104"/>
      <c r="B7" s="104"/>
      <c r="C7" s="104"/>
      <c r="D7" s="104"/>
    </row>
    <row r="8" spans="1:4" ht="27" customHeight="1" x14ac:dyDescent="0.2">
      <c r="A8" s="114">
        <v>3</v>
      </c>
      <c r="B8" s="116" t="s">
        <v>5</v>
      </c>
      <c r="C8" s="110" t="s">
        <v>6</v>
      </c>
      <c r="D8" s="110"/>
    </row>
    <row r="9" spans="1:4" ht="27" customHeight="1" x14ac:dyDescent="0.2">
      <c r="A9" s="115"/>
      <c r="B9" s="117"/>
      <c r="C9" s="110" t="s">
        <v>7</v>
      </c>
      <c r="D9" s="110"/>
    </row>
    <row r="10" spans="1:4" ht="17.100000000000001" customHeight="1" x14ac:dyDescent="0.2">
      <c r="A10" s="104"/>
      <c r="B10" s="104"/>
      <c r="C10" s="104"/>
      <c r="D10" s="104"/>
    </row>
    <row r="11" spans="1:4" ht="27" customHeight="1" x14ac:dyDescent="0.2">
      <c r="A11" s="100">
        <v>4</v>
      </c>
      <c r="B11" s="111" t="s">
        <v>211</v>
      </c>
      <c r="C11" s="101" t="s">
        <v>147</v>
      </c>
      <c r="D11" s="103"/>
    </row>
    <row r="12" spans="1:4" ht="27" customHeight="1" x14ac:dyDescent="0.2">
      <c r="A12" s="100"/>
      <c r="B12" s="112"/>
      <c r="C12" s="101" t="s">
        <v>4</v>
      </c>
      <c r="D12" s="103"/>
    </row>
    <row r="13" spans="1:4" ht="27" customHeight="1" x14ac:dyDescent="0.2">
      <c r="A13" s="100"/>
      <c r="B13" s="112"/>
      <c r="C13" s="101" t="s">
        <v>3</v>
      </c>
      <c r="D13" s="103"/>
    </row>
    <row r="14" spans="1:4" ht="27" customHeight="1" x14ac:dyDescent="0.2">
      <c r="A14" s="100"/>
      <c r="B14" s="112"/>
      <c r="C14" s="101" t="s">
        <v>148</v>
      </c>
      <c r="D14" s="103"/>
    </row>
    <row r="15" spans="1:4" ht="27" customHeight="1" x14ac:dyDescent="0.2">
      <c r="A15" s="100"/>
      <c r="B15" s="113"/>
      <c r="C15" s="101" t="s">
        <v>176</v>
      </c>
      <c r="D15" s="103"/>
    </row>
    <row r="16" spans="1:4" ht="17.100000000000001" customHeight="1" x14ac:dyDescent="0.2">
      <c r="A16" s="104"/>
      <c r="B16" s="104"/>
      <c r="C16" s="104"/>
      <c r="D16" s="104"/>
    </row>
    <row r="17" spans="1:4" ht="27" customHeight="1" x14ac:dyDescent="0.2">
      <c r="A17" s="100">
        <v>5</v>
      </c>
      <c r="B17" s="100" t="s">
        <v>8</v>
      </c>
      <c r="C17" s="109" t="s">
        <v>10</v>
      </c>
      <c r="D17" s="109"/>
    </row>
    <row r="18" spans="1:4" ht="27" customHeight="1" x14ac:dyDescent="0.2">
      <c r="A18" s="100"/>
      <c r="B18" s="100"/>
      <c r="C18" s="109" t="s">
        <v>177</v>
      </c>
      <c r="D18" s="109"/>
    </row>
    <row r="19" spans="1:4" ht="27" customHeight="1" x14ac:dyDescent="0.2">
      <c r="A19" s="100"/>
      <c r="B19" s="100"/>
      <c r="C19" s="109" t="s">
        <v>179</v>
      </c>
      <c r="D19" s="109"/>
    </row>
    <row r="20" spans="1:4" ht="27" customHeight="1" x14ac:dyDescent="0.2">
      <c r="A20" s="100"/>
      <c r="B20" s="100"/>
      <c r="C20" s="109" t="s">
        <v>180</v>
      </c>
      <c r="D20" s="109"/>
    </row>
    <row r="21" spans="1:4" ht="27" customHeight="1" x14ac:dyDescent="0.2">
      <c r="A21" s="100"/>
      <c r="B21" s="100"/>
      <c r="C21" s="109" t="s">
        <v>181</v>
      </c>
      <c r="D21" s="109"/>
    </row>
    <row r="22" spans="1:4" ht="23.1" customHeight="1" x14ac:dyDescent="0.2">
      <c r="A22" s="118" t="s">
        <v>206</v>
      </c>
      <c r="B22" s="119"/>
      <c r="C22" s="119"/>
      <c r="D22" s="120"/>
    </row>
    <row r="23" spans="1:4" ht="18.75" x14ac:dyDescent="0.2">
      <c r="A23" s="2"/>
    </row>
    <row r="24" spans="1:4" ht="17.25" x14ac:dyDescent="0.2">
      <c r="A24" s="3"/>
      <c r="C24" s="1" t="s">
        <v>175</v>
      </c>
    </row>
  </sheetData>
  <sheetProtection algorithmName="SHA-512" hashValue="7yNliosfpeYHl6hoozOlpm9XTH+ixT1ghuhb+f+5Ggizy5R2b5vSczdIVNEkRigL1NaqT1x5UkeI1671ygCJaQ==" saltValue="tdBwUOm1cqG8RAHceT4Fhg==" spinCount="100000" sheet="1" objects="1" scenarios="1"/>
  <mergeCells count="30">
    <mergeCell ref="A22:D22"/>
    <mergeCell ref="C20:D20"/>
    <mergeCell ref="C21:D21"/>
    <mergeCell ref="A16:D16"/>
    <mergeCell ref="A10:D10"/>
    <mergeCell ref="C19:D19"/>
    <mergeCell ref="A7:D7"/>
    <mergeCell ref="C14:D14"/>
    <mergeCell ref="C15:D15"/>
    <mergeCell ref="C17:D17"/>
    <mergeCell ref="C18:D18"/>
    <mergeCell ref="C8:D8"/>
    <mergeCell ref="C9:D9"/>
    <mergeCell ref="C11:D11"/>
    <mergeCell ref="C12:D12"/>
    <mergeCell ref="C13:D13"/>
    <mergeCell ref="A17:A21"/>
    <mergeCell ref="B17:B21"/>
    <mergeCell ref="A11:A15"/>
    <mergeCell ref="B11:B15"/>
    <mergeCell ref="A8:A9"/>
    <mergeCell ref="B8:B9"/>
    <mergeCell ref="A2:D2"/>
    <mergeCell ref="A1:D1"/>
    <mergeCell ref="A5:A6"/>
    <mergeCell ref="B3:D3"/>
    <mergeCell ref="A4:D4"/>
    <mergeCell ref="C5:D5"/>
    <mergeCell ref="C6:D6"/>
    <mergeCell ref="B5:B6"/>
  </mergeCells>
  <hyperlinks>
    <hyperlink ref="B3:D3" location="'1'!A1" display="           خلاصه طرح"/>
    <hyperlink ref="B5:B6" location="'2'!A1" display="مدیریت و سازماندهی"/>
    <hyperlink ref="B8:B9" location="'3'!A1" display="فنی و عملیاتی"/>
    <hyperlink ref="C11:D11" location="'4'!A1" display="مشتریان"/>
    <hyperlink ref="C12:D12" location="'4'!A1" display="مدل کسب و کار"/>
    <hyperlink ref="C13:D13" location="'5'!A1" display="تحلیل رقبا و مزیت رقابتی شرکت"/>
    <hyperlink ref="C14:D14" location="'5'!A1" display="تخمین نرخ تقاضا"/>
    <hyperlink ref="C15:D15" location="'5'!A1" display="ورود به بازار"/>
    <hyperlink ref="C17:D17" location="'6'!A1" display="پیش بینی فروش"/>
    <hyperlink ref="C18:D18" location="'7'!A1" display="سرمایه گذاری ثابت"/>
    <hyperlink ref="C19:D19" location="'8'!A1" display="هزینه های جاری سالانه"/>
    <hyperlink ref="C20:D20" location="'9'!A1" display="پیش بینی هزینه های جاری در سالهای آتی"/>
    <hyperlink ref="C21:D21" location="'10'!A1" display="سود آوری و نقطه سر به سر"/>
  </hyperlink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20"/>
  <sheetViews>
    <sheetView rightToLeft="1" zoomScaleNormal="100" workbookViewId="0">
      <selection activeCell="C14" sqref="C14"/>
    </sheetView>
  </sheetViews>
  <sheetFormatPr defaultRowHeight="14.25" x14ac:dyDescent="0.2"/>
  <cols>
    <col min="1" max="1" width="11.25" style="1" customWidth="1"/>
    <col min="2" max="2" width="25" style="1" customWidth="1"/>
    <col min="3" max="3" width="23.25" style="1" customWidth="1"/>
    <col min="4" max="4" width="19.5" style="1" customWidth="1"/>
    <col min="5" max="5" width="42" style="1" customWidth="1"/>
    <col min="6" max="16384" width="9" style="1"/>
  </cols>
  <sheetData>
    <row r="1" spans="1:6" ht="90.75" customHeight="1" x14ac:dyDescent="0.2">
      <c r="A1" s="121" t="s">
        <v>224</v>
      </c>
      <c r="B1" s="122"/>
      <c r="C1" s="122"/>
      <c r="D1" s="123"/>
      <c r="E1" s="5"/>
      <c r="F1" s="6"/>
    </row>
    <row r="2" spans="1:6" ht="19.5" customHeight="1" x14ac:dyDescent="0.2">
      <c r="A2" s="130" t="s">
        <v>199</v>
      </c>
      <c r="B2" s="130"/>
      <c r="C2" s="130"/>
      <c r="D2" s="131"/>
      <c r="E2" s="5"/>
      <c r="F2" s="6"/>
    </row>
    <row r="3" spans="1:6" ht="120" customHeight="1" x14ac:dyDescent="0.2">
      <c r="A3" s="124" t="s">
        <v>198</v>
      </c>
      <c r="B3" s="125"/>
      <c r="C3" s="125"/>
      <c r="D3" s="126"/>
      <c r="E3" s="7"/>
      <c r="F3" s="6"/>
    </row>
    <row r="4" spans="1:6" ht="25.5" customHeight="1" x14ac:dyDescent="0.2">
      <c r="A4" s="130" t="s">
        <v>201</v>
      </c>
      <c r="B4" s="130"/>
      <c r="C4" s="130"/>
      <c r="D4" s="131"/>
      <c r="E4" s="7"/>
      <c r="F4" s="6"/>
    </row>
    <row r="5" spans="1:6" ht="113.25" customHeight="1" x14ac:dyDescent="0.2">
      <c r="A5" s="124" t="s">
        <v>200</v>
      </c>
      <c r="B5" s="125"/>
      <c r="C5" s="125"/>
      <c r="D5" s="126"/>
      <c r="E5" s="5"/>
      <c r="F5" s="6"/>
    </row>
    <row r="6" spans="1:6" ht="24" customHeight="1" x14ac:dyDescent="0.2">
      <c r="A6" s="132" t="s">
        <v>202</v>
      </c>
      <c r="B6" s="132"/>
      <c r="C6" s="132"/>
      <c r="D6" s="132"/>
      <c r="E6" s="8"/>
      <c r="F6" s="6"/>
    </row>
    <row r="7" spans="1:6" ht="117.75" customHeight="1" x14ac:dyDescent="0.2">
      <c r="A7" s="127" t="s">
        <v>175</v>
      </c>
      <c r="B7" s="128"/>
      <c r="C7" s="128"/>
      <c r="D7" s="129"/>
      <c r="E7" s="7"/>
      <c r="F7" s="6"/>
    </row>
    <row r="8" spans="1:6" ht="26.25" customHeight="1" x14ac:dyDescent="0.45">
      <c r="A8" s="10"/>
      <c r="B8" s="11" t="s">
        <v>182</v>
      </c>
      <c r="C8" s="84">
        <f>'10'!D6</f>
        <v>0</v>
      </c>
      <c r="D8" s="12"/>
      <c r="E8" s="6"/>
      <c r="F8" s="6"/>
    </row>
    <row r="9" spans="1:6" ht="23.25" customHeight="1" x14ac:dyDescent="0.45">
      <c r="A9" s="10"/>
      <c r="B9" s="11" t="s">
        <v>183</v>
      </c>
      <c r="C9" s="84">
        <f>'10'!D4</f>
        <v>0</v>
      </c>
      <c r="D9" s="12"/>
      <c r="E9" s="6"/>
      <c r="F9" s="6"/>
    </row>
    <row r="10" spans="1:6" ht="25.5" customHeight="1" x14ac:dyDescent="0.45">
      <c r="A10" s="10"/>
      <c r="B10" s="11" t="s">
        <v>184</v>
      </c>
      <c r="C10" s="84">
        <f>'10'!D5</f>
        <v>0</v>
      </c>
      <c r="D10" s="12"/>
      <c r="E10" s="6"/>
      <c r="F10" s="6"/>
    </row>
    <row r="11" spans="1:6" ht="18.75" x14ac:dyDescent="0.45">
      <c r="A11" s="10"/>
      <c r="B11" s="11"/>
      <c r="C11" s="71"/>
      <c r="D11" s="12"/>
      <c r="E11" s="6"/>
      <c r="F11" s="6"/>
    </row>
    <row r="12" spans="1:6" ht="18.75" x14ac:dyDescent="0.45">
      <c r="A12" s="10"/>
      <c r="B12" s="11" t="s">
        <v>185</v>
      </c>
      <c r="C12" s="84">
        <f>'10'!D31</f>
        <v>0</v>
      </c>
      <c r="D12" s="12"/>
    </row>
    <row r="13" spans="1:6" ht="18.75" x14ac:dyDescent="0.45">
      <c r="A13" s="10"/>
      <c r="B13" s="11"/>
      <c r="C13" s="71"/>
      <c r="D13" s="12"/>
    </row>
    <row r="14" spans="1:6" ht="18.75" x14ac:dyDescent="0.45">
      <c r="A14" s="10"/>
      <c r="B14" s="11" t="s">
        <v>205</v>
      </c>
      <c r="C14" s="72" t="e">
        <f>'10'!D33</f>
        <v>#NUM!</v>
      </c>
      <c r="D14" s="12"/>
    </row>
    <row r="15" spans="1:6" ht="18.75" x14ac:dyDescent="0.45">
      <c r="A15" s="10"/>
      <c r="B15" s="11"/>
      <c r="C15" s="71"/>
      <c r="D15" s="12"/>
    </row>
    <row r="16" spans="1:6" ht="18.75" x14ac:dyDescent="0.45">
      <c r="A16" s="10"/>
      <c r="B16" s="11" t="s">
        <v>186</v>
      </c>
      <c r="C16" s="71">
        <f>'8'!C33</f>
        <v>0</v>
      </c>
      <c r="D16" s="12"/>
    </row>
    <row r="17" spans="1:4" x14ac:dyDescent="0.2">
      <c r="A17" s="10"/>
      <c r="B17" s="13"/>
      <c r="C17" s="13"/>
      <c r="D17" s="12"/>
    </row>
    <row r="18" spans="1:4" x14ac:dyDescent="0.2">
      <c r="A18" s="10"/>
      <c r="B18" s="13"/>
      <c r="C18" s="13"/>
      <c r="D18" s="12"/>
    </row>
    <row r="19" spans="1:4" x14ac:dyDescent="0.2">
      <c r="A19" s="10"/>
      <c r="B19" s="13"/>
      <c r="C19" s="13"/>
      <c r="D19" s="12"/>
    </row>
    <row r="20" spans="1:4" ht="15" thickBot="1" x14ac:dyDescent="0.25">
      <c r="A20" s="14"/>
      <c r="B20" s="15"/>
      <c r="C20" s="15"/>
      <c r="D20" s="16"/>
    </row>
  </sheetData>
  <sheetProtection algorithmName="SHA-512" hashValue="zHRBWda/qcegRvCSxaLV+xsFwyj1aKwWVgF/UdSn96Ct9g8jMBjDIE2MNuDl9wTrCEnDa17tsNS5dulpGg8kKQ==" saltValue="4x7xtwT5RVxUNxtbSkR/Hg==" spinCount="100000" sheet="1" objects="1" scenarios="1"/>
  <mergeCells count="7">
    <mergeCell ref="A1:D1"/>
    <mergeCell ref="A3:D3"/>
    <mergeCell ref="A5:D5"/>
    <mergeCell ref="A7:D7"/>
    <mergeCell ref="A2:D2"/>
    <mergeCell ref="A4:D4"/>
    <mergeCell ref="A6:D6"/>
  </mergeCells>
  <pageMargins left="0.7" right="0.7" top="0.75" bottom="0.75" header="0.3" footer="0.3"/>
  <pageSetup paperSize="9" orientation="portrait" verticalDpi="0" r:id="rId1"/>
  <ignoredErrors>
    <ignoredError sqref="C14" evalError="1"/>
  </ignoredError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22"/>
  <sheetViews>
    <sheetView rightToLeft="1" zoomScale="110" zoomScaleNormal="110" workbookViewId="0">
      <selection sqref="A1:E1"/>
    </sheetView>
  </sheetViews>
  <sheetFormatPr defaultRowHeight="14.25" x14ac:dyDescent="0.2"/>
  <cols>
    <col min="1" max="1" width="5.625" style="1" customWidth="1"/>
    <col min="2" max="2" width="18.25" style="1" customWidth="1"/>
    <col min="3" max="3" width="12.875" style="1" customWidth="1"/>
    <col min="4" max="4" width="7.875" style="1" customWidth="1"/>
    <col min="5" max="5" width="42" style="1" customWidth="1"/>
    <col min="6" max="16384" width="9" style="1"/>
  </cols>
  <sheetData>
    <row r="1" spans="1:6" ht="21" customHeight="1" x14ac:dyDescent="0.2">
      <c r="A1" s="135" t="s">
        <v>208</v>
      </c>
      <c r="B1" s="136"/>
      <c r="C1" s="136"/>
      <c r="D1" s="136"/>
      <c r="E1" s="137"/>
      <c r="F1" s="6"/>
    </row>
    <row r="2" spans="1:6" ht="90" customHeight="1" x14ac:dyDescent="0.2">
      <c r="A2" s="124"/>
      <c r="B2" s="125"/>
      <c r="C2" s="125"/>
      <c r="D2" s="125"/>
      <c r="E2" s="126"/>
      <c r="F2" s="6"/>
    </row>
    <row r="3" spans="1:6" ht="20.100000000000001" customHeight="1" x14ac:dyDescent="0.2">
      <c r="A3" s="142"/>
      <c r="B3" s="142"/>
      <c r="C3" s="142"/>
      <c r="D3" s="142"/>
      <c r="E3" s="144"/>
      <c r="F3" s="9"/>
    </row>
    <row r="4" spans="1:6" ht="21" customHeight="1" x14ac:dyDescent="0.2">
      <c r="A4" s="145" t="s">
        <v>212</v>
      </c>
      <c r="B4" s="146"/>
      <c r="C4" s="146"/>
      <c r="D4" s="146"/>
      <c r="E4" s="147"/>
      <c r="F4" s="6"/>
    </row>
    <row r="5" spans="1:6" ht="90" customHeight="1" x14ac:dyDescent="0.2">
      <c r="A5" s="148"/>
      <c r="B5" s="149"/>
      <c r="C5" s="149"/>
      <c r="D5" s="149"/>
      <c r="E5" s="150"/>
      <c r="F5" s="6"/>
    </row>
    <row r="6" spans="1:6" ht="20.100000000000001" customHeight="1" x14ac:dyDescent="0.2">
      <c r="A6" s="142"/>
      <c r="B6" s="142"/>
      <c r="C6" s="142"/>
      <c r="D6" s="142"/>
      <c r="E6" s="143"/>
      <c r="F6" s="6"/>
    </row>
    <row r="7" spans="1:6" ht="21" customHeight="1" x14ac:dyDescent="0.2">
      <c r="A7" s="138" t="s">
        <v>209</v>
      </c>
      <c r="B7" s="139"/>
      <c r="C7" s="139"/>
      <c r="D7" s="139"/>
      <c r="E7" s="140"/>
      <c r="F7" s="6"/>
    </row>
    <row r="8" spans="1:6" ht="120" customHeight="1" x14ac:dyDescent="0.2">
      <c r="A8" s="124"/>
      <c r="B8" s="125"/>
      <c r="C8" s="125"/>
      <c r="D8" s="125"/>
      <c r="E8" s="126"/>
      <c r="F8" s="6"/>
    </row>
    <row r="9" spans="1:6" ht="20.100000000000001" customHeight="1" x14ac:dyDescent="0.2">
      <c r="A9" s="142"/>
      <c r="B9" s="142"/>
      <c r="C9" s="142"/>
      <c r="D9" s="142"/>
      <c r="E9" s="143"/>
      <c r="F9" s="6"/>
    </row>
    <row r="10" spans="1:6" ht="20.25" customHeight="1" x14ac:dyDescent="0.2">
      <c r="A10" s="141" t="s">
        <v>133</v>
      </c>
      <c r="B10" s="141"/>
      <c r="C10" s="141"/>
      <c r="D10" s="141"/>
      <c r="E10" s="141"/>
      <c r="F10" s="6"/>
    </row>
    <row r="11" spans="1:6" ht="31.5" customHeight="1" x14ac:dyDescent="0.2">
      <c r="A11" s="17" t="s">
        <v>11</v>
      </c>
      <c r="B11" s="17" t="s">
        <v>134</v>
      </c>
      <c r="C11" s="17" t="s">
        <v>135</v>
      </c>
      <c r="D11" s="18" t="s">
        <v>139</v>
      </c>
      <c r="E11" s="17" t="s">
        <v>136</v>
      </c>
      <c r="F11" s="6"/>
    </row>
    <row r="12" spans="1:6" ht="26.1" customHeight="1" x14ac:dyDescent="0.2">
      <c r="A12" s="17">
        <v>1</v>
      </c>
      <c r="B12" s="19"/>
      <c r="C12" s="19"/>
      <c r="D12" s="19"/>
      <c r="E12" s="19"/>
      <c r="F12" s="6"/>
    </row>
    <row r="13" spans="1:6" ht="26.1" customHeight="1" x14ac:dyDescent="0.2">
      <c r="A13" s="17">
        <v>2</v>
      </c>
      <c r="B13" s="19"/>
      <c r="C13" s="19"/>
      <c r="D13" s="19"/>
      <c r="E13" s="19"/>
      <c r="F13" s="6"/>
    </row>
    <row r="14" spans="1:6" ht="26.1" customHeight="1" x14ac:dyDescent="0.2">
      <c r="A14" s="17">
        <v>3</v>
      </c>
      <c r="B14" s="19"/>
      <c r="C14" s="19"/>
      <c r="D14" s="19"/>
      <c r="E14" s="19"/>
      <c r="F14" s="6"/>
    </row>
    <row r="15" spans="1:6" ht="26.1" customHeight="1" x14ac:dyDescent="0.2">
      <c r="A15" s="17">
        <v>4</v>
      </c>
      <c r="B15" s="19"/>
      <c r="C15" s="19"/>
      <c r="D15" s="19"/>
      <c r="E15" s="19"/>
      <c r="F15" s="6"/>
    </row>
    <row r="16" spans="1:6" ht="26.1" customHeight="1" x14ac:dyDescent="0.2">
      <c r="A16" s="17">
        <v>5</v>
      </c>
      <c r="B16" s="19"/>
      <c r="C16" s="19"/>
      <c r="D16" s="19"/>
      <c r="E16" s="19"/>
      <c r="F16" s="6"/>
    </row>
    <row r="17" spans="1:6" ht="26.1" customHeight="1" x14ac:dyDescent="0.2">
      <c r="A17" s="17">
        <v>6</v>
      </c>
      <c r="B17" s="19"/>
      <c r="C17" s="19"/>
      <c r="D17" s="19"/>
      <c r="E17" s="19"/>
    </row>
    <row r="18" spans="1:6" ht="26.1" customHeight="1" x14ac:dyDescent="0.2">
      <c r="A18" s="17">
        <v>7</v>
      </c>
      <c r="B18" s="19"/>
      <c r="C18" s="19"/>
      <c r="D18" s="19"/>
      <c r="E18" s="19"/>
      <c r="F18" s="6"/>
    </row>
    <row r="19" spans="1:6" ht="26.1" customHeight="1" x14ac:dyDescent="0.2">
      <c r="A19" s="17">
        <v>8</v>
      </c>
      <c r="B19" s="19"/>
      <c r="C19" s="19"/>
      <c r="D19" s="19"/>
      <c r="E19" s="19"/>
      <c r="F19" s="6"/>
    </row>
    <row r="20" spans="1:6" ht="26.1" customHeight="1" x14ac:dyDescent="0.2">
      <c r="A20" s="17">
        <v>9</v>
      </c>
      <c r="B20" s="19"/>
      <c r="C20" s="19"/>
      <c r="D20" s="19"/>
      <c r="E20" s="19"/>
    </row>
    <row r="21" spans="1:6" ht="26.1" customHeight="1" x14ac:dyDescent="0.2">
      <c r="A21" s="20">
        <v>10</v>
      </c>
      <c r="B21" s="21"/>
      <c r="C21" s="21"/>
      <c r="D21" s="21"/>
      <c r="E21" s="21"/>
      <c r="F21" s="6"/>
    </row>
    <row r="22" spans="1:6" ht="20.100000000000001" customHeight="1" x14ac:dyDescent="0.2">
      <c r="A22" s="133"/>
      <c r="B22" s="133"/>
      <c r="C22" s="133"/>
      <c r="D22" s="133"/>
      <c r="E22" s="134"/>
    </row>
  </sheetData>
  <sheetProtection algorithmName="SHA-512" hashValue="3TDKGlz972vdO+JT3GMbkdAkIxvCojGnF2UiqHUCziQR10JlTY7j9bNGwemS8KO2hwzjPpCe65MUxoQEXnvgig==" saltValue="FoWnCBYYWRqtddQOhw9xDA==" spinCount="100000" sheet="1" objects="1" scenarios="1"/>
  <mergeCells count="11">
    <mergeCell ref="A22:E22"/>
    <mergeCell ref="A1:E1"/>
    <mergeCell ref="A2:E2"/>
    <mergeCell ref="A7:E7"/>
    <mergeCell ref="A8:E8"/>
    <mergeCell ref="A10:E10"/>
    <mergeCell ref="A6:E6"/>
    <mergeCell ref="A9:E9"/>
    <mergeCell ref="A3:E3"/>
    <mergeCell ref="A4:E4"/>
    <mergeCell ref="A5:E5"/>
  </mergeCells>
  <pageMargins left="0.25" right="0.25" top="0.75" bottom="0.75" header="0.3" footer="0.3"/>
  <pageSetup paperSize="9" orientation="portrait"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'-'!$C$2:$C$3</xm:f>
          </x14:formula1>
          <xm:sqref>D12:D21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66"/>
  <sheetViews>
    <sheetView rightToLeft="1" workbookViewId="0"/>
  </sheetViews>
  <sheetFormatPr defaultRowHeight="14.25" x14ac:dyDescent="0.2"/>
  <cols>
    <col min="1" max="1" width="91.75" style="1" customWidth="1"/>
    <col min="2" max="16384" width="9" style="1"/>
  </cols>
  <sheetData>
    <row r="1" spans="1:1" ht="24.95" customHeight="1" thickBot="1" x14ac:dyDescent="0.25">
      <c r="A1" s="25" t="s">
        <v>5</v>
      </c>
    </row>
    <row r="2" spans="1:1" ht="21" customHeight="1" thickBot="1" x14ac:dyDescent="0.25">
      <c r="A2" s="26" t="s">
        <v>6</v>
      </c>
    </row>
    <row r="3" spans="1:1" ht="20.100000000000001" customHeight="1" x14ac:dyDescent="0.2">
      <c r="A3" s="27" t="s">
        <v>188</v>
      </c>
    </row>
    <row r="4" spans="1:1" ht="99.95" customHeight="1" thickBot="1" x14ac:dyDescent="0.25">
      <c r="A4" s="22"/>
    </row>
    <row r="5" spans="1:1" ht="20.100000000000001" customHeight="1" x14ac:dyDescent="0.2">
      <c r="A5" s="27" t="s">
        <v>189</v>
      </c>
    </row>
    <row r="6" spans="1:1" ht="99.95" customHeight="1" thickBot="1" x14ac:dyDescent="0.25">
      <c r="A6" s="22"/>
    </row>
    <row r="7" spans="1:1" ht="20.100000000000001" customHeight="1" x14ac:dyDescent="0.2">
      <c r="A7" s="27" t="s">
        <v>187</v>
      </c>
    </row>
    <row r="8" spans="1:1" ht="99.95" customHeight="1" x14ac:dyDescent="0.2">
      <c r="A8" s="23"/>
    </row>
    <row r="9" spans="1:1" ht="20.100000000000001" customHeight="1" x14ac:dyDescent="0.2">
      <c r="A9" s="28"/>
    </row>
    <row r="10" spans="1:1" ht="21" customHeight="1" thickBot="1" x14ac:dyDescent="0.25">
      <c r="A10" s="29" t="s">
        <v>7</v>
      </c>
    </row>
    <row r="11" spans="1:1" ht="20.100000000000001" customHeight="1" x14ac:dyDescent="0.2">
      <c r="A11" s="27" t="s">
        <v>190</v>
      </c>
    </row>
    <row r="12" spans="1:1" ht="99.95" customHeight="1" thickBot="1" x14ac:dyDescent="0.25">
      <c r="A12" s="22"/>
    </row>
    <row r="13" spans="1:1" ht="20.100000000000001" customHeight="1" x14ac:dyDescent="0.2">
      <c r="A13" s="27" t="s">
        <v>191</v>
      </c>
    </row>
    <row r="14" spans="1:1" ht="99.95" customHeight="1" x14ac:dyDescent="0.2">
      <c r="A14" s="23"/>
    </row>
    <row r="15" spans="1:1" ht="20.100000000000001" customHeight="1" x14ac:dyDescent="0.2">
      <c r="A15" s="30"/>
    </row>
    <row r="16" spans="1:1" x14ac:dyDescent="0.2">
      <c r="A16" s="24"/>
    </row>
    <row r="17" spans="1:1" x14ac:dyDescent="0.2">
      <c r="A17" s="24"/>
    </row>
    <row r="18" spans="1:1" x14ac:dyDescent="0.2">
      <c r="A18" s="24"/>
    </row>
    <row r="19" spans="1:1" x14ac:dyDescent="0.2">
      <c r="A19" s="24"/>
    </row>
    <row r="20" spans="1:1" x14ac:dyDescent="0.2">
      <c r="A20" s="24"/>
    </row>
    <row r="21" spans="1:1" x14ac:dyDescent="0.2">
      <c r="A21" s="24"/>
    </row>
    <row r="22" spans="1:1" x14ac:dyDescent="0.2">
      <c r="A22" s="24"/>
    </row>
    <row r="23" spans="1:1" x14ac:dyDescent="0.2">
      <c r="A23" s="24"/>
    </row>
    <row r="24" spans="1:1" x14ac:dyDescent="0.2">
      <c r="A24" s="24"/>
    </row>
    <row r="25" spans="1:1" x14ac:dyDescent="0.2">
      <c r="A25" s="24"/>
    </row>
    <row r="26" spans="1:1" x14ac:dyDescent="0.2">
      <c r="A26" s="24"/>
    </row>
    <row r="27" spans="1:1" x14ac:dyDescent="0.2">
      <c r="A27" s="24"/>
    </row>
    <row r="28" spans="1:1" x14ac:dyDescent="0.2">
      <c r="A28" s="24"/>
    </row>
    <row r="29" spans="1:1" x14ac:dyDescent="0.2">
      <c r="A29" s="24"/>
    </row>
    <row r="30" spans="1:1" x14ac:dyDescent="0.2">
      <c r="A30" s="24"/>
    </row>
    <row r="31" spans="1:1" x14ac:dyDescent="0.2">
      <c r="A31" s="24"/>
    </row>
    <row r="32" spans="1:1" x14ac:dyDescent="0.2">
      <c r="A32" s="24"/>
    </row>
    <row r="33" spans="1:1" x14ac:dyDescent="0.2">
      <c r="A33" s="24"/>
    </row>
    <row r="34" spans="1:1" x14ac:dyDescent="0.2">
      <c r="A34" s="24"/>
    </row>
    <row r="35" spans="1:1" x14ac:dyDescent="0.2">
      <c r="A35" s="24"/>
    </row>
    <row r="36" spans="1:1" x14ac:dyDescent="0.2">
      <c r="A36" s="24"/>
    </row>
    <row r="37" spans="1:1" x14ac:dyDescent="0.2">
      <c r="A37" s="24"/>
    </row>
    <row r="38" spans="1:1" x14ac:dyDescent="0.2">
      <c r="A38" s="24"/>
    </row>
    <row r="39" spans="1:1" x14ac:dyDescent="0.2">
      <c r="A39" s="24"/>
    </row>
    <row r="40" spans="1:1" x14ac:dyDescent="0.2">
      <c r="A40" s="24"/>
    </row>
    <row r="41" spans="1:1" x14ac:dyDescent="0.2">
      <c r="A41" s="24"/>
    </row>
    <row r="42" spans="1:1" x14ac:dyDescent="0.2">
      <c r="A42" s="24"/>
    </row>
    <row r="43" spans="1:1" x14ac:dyDescent="0.2">
      <c r="A43" s="24"/>
    </row>
    <row r="44" spans="1:1" x14ac:dyDescent="0.2">
      <c r="A44" s="24"/>
    </row>
    <row r="45" spans="1:1" x14ac:dyDescent="0.2">
      <c r="A45" s="24"/>
    </row>
    <row r="46" spans="1:1" x14ac:dyDescent="0.2">
      <c r="A46" s="24"/>
    </row>
    <row r="47" spans="1:1" x14ac:dyDescent="0.2">
      <c r="A47" s="24"/>
    </row>
    <row r="48" spans="1:1" x14ac:dyDescent="0.2">
      <c r="A48" s="24"/>
    </row>
    <row r="49" spans="1:1" x14ac:dyDescent="0.2">
      <c r="A49" s="24"/>
    </row>
    <row r="50" spans="1:1" x14ac:dyDescent="0.2">
      <c r="A50" s="24"/>
    </row>
    <row r="51" spans="1:1" x14ac:dyDescent="0.2">
      <c r="A51" s="24"/>
    </row>
    <row r="52" spans="1:1" x14ac:dyDescent="0.2">
      <c r="A52" s="24"/>
    </row>
    <row r="53" spans="1:1" x14ac:dyDescent="0.2">
      <c r="A53" s="24"/>
    </row>
    <row r="54" spans="1:1" x14ac:dyDescent="0.2">
      <c r="A54" s="24"/>
    </row>
    <row r="55" spans="1:1" x14ac:dyDescent="0.2">
      <c r="A55" s="24"/>
    </row>
    <row r="56" spans="1:1" x14ac:dyDescent="0.2">
      <c r="A56" s="24"/>
    </row>
    <row r="57" spans="1:1" x14ac:dyDescent="0.2">
      <c r="A57" s="24"/>
    </row>
    <row r="58" spans="1:1" x14ac:dyDescent="0.2">
      <c r="A58" s="24"/>
    </row>
    <row r="59" spans="1:1" x14ac:dyDescent="0.2">
      <c r="A59" s="24"/>
    </row>
    <row r="60" spans="1:1" x14ac:dyDescent="0.2">
      <c r="A60" s="24"/>
    </row>
    <row r="61" spans="1:1" x14ac:dyDescent="0.2">
      <c r="A61" s="24"/>
    </row>
    <row r="62" spans="1:1" x14ac:dyDescent="0.2">
      <c r="A62" s="24"/>
    </row>
    <row r="63" spans="1:1" x14ac:dyDescent="0.2">
      <c r="A63" s="24"/>
    </row>
    <row r="64" spans="1:1" x14ac:dyDescent="0.2">
      <c r="A64" s="24"/>
    </row>
    <row r="65" spans="1:1" x14ac:dyDescent="0.2">
      <c r="A65" s="24"/>
    </row>
    <row r="66" spans="1:1" x14ac:dyDescent="0.2">
      <c r="A66" s="24"/>
    </row>
  </sheetData>
  <sheetProtection algorithmName="SHA-512" hashValue="z1JwKDZZw6gd578i/roHBmLyFhxazWdCKF6o5UUI2wXqn4gbkUZ97QYeKWXhC7ypFOiEUgAE2h5Kkq+bB1lfMQ==" saltValue="aWkGzju7TPLrME8fXfoHIg==" spinCount="100000" sheet="1" objects="1" scenarios="1"/>
  <pageMargins left="0.7" right="0.7" top="0.75" bottom="0.75" header="0.3" footer="0.3"/>
  <pageSetup paperSize="9" orientation="portrait" verticalDpi="0"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12"/>
  <sheetViews>
    <sheetView rightToLeft="1" workbookViewId="0"/>
  </sheetViews>
  <sheetFormatPr defaultRowHeight="14.25" x14ac:dyDescent="0.2"/>
  <cols>
    <col min="1" max="1" width="80.25" style="1" customWidth="1"/>
    <col min="2" max="2" width="10.125" style="1" bestFit="1" customWidth="1"/>
    <col min="3" max="3" width="9.5" style="1" bestFit="1" customWidth="1"/>
    <col min="4" max="16384" width="9" style="1"/>
  </cols>
  <sheetData>
    <row r="1" spans="1:1" ht="24.95" customHeight="1" thickBot="1" x14ac:dyDescent="0.25">
      <c r="A1" s="34" t="s">
        <v>210</v>
      </c>
    </row>
    <row r="2" spans="1:1" ht="21" customHeight="1" thickBot="1" x14ac:dyDescent="0.6">
      <c r="A2" s="35" t="s">
        <v>147</v>
      </c>
    </row>
    <row r="3" spans="1:1" ht="20.100000000000001" customHeight="1" x14ac:dyDescent="0.45">
      <c r="A3" s="36" t="s">
        <v>144</v>
      </c>
    </row>
    <row r="4" spans="1:1" ht="110.1" customHeight="1" thickBot="1" x14ac:dyDescent="0.45">
      <c r="A4" s="31"/>
    </row>
    <row r="5" spans="1:1" ht="20.100000000000001" customHeight="1" x14ac:dyDescent="0.45">
      <c r="A5" s="37" t="s">
        <v>145</v>
      </c>
    </row>
    <row r="6" spans="1:1" ht="110.1" customHeight="1" thickBot="1" x14ac:dyDescent="0.45">
      <c r="A6" s="31"/>
    </row>
    <row r="7" spans="1:1" ht="20.100000000000001" customHeight="1" x14ac:dyDescent="0.45">
      <c r="A7" s="36" t="s">
        <v>146</v>
      </c>
    </row>
    <row r="8" spans="1:1" ht="110.1" customHeight="1" x14ac:dyDescent="0.4">
      <c r="A8" s="32"/>
    </row>
    <row r="9" spans="1:1" ht="20.100000000000001" customHeight="1" x14ac:dyDescent="0.4">
      <c r="A9" s="38"/>
    </row>
    <row r="10" spans="1:1" ht="21" customHeight="1" thickBot="1" x14ac:dyDescent="0.25">
      <c r="A10" s="39" t="s">
        <v>4</v>
      </c>
    </row>
    <row r="11" spans="1:1" ht="200.1" customHeight="1" x14ac:dyDescent="0.4">
      <c r="A11" s="33"/>
    </row>
    <row r="12" spans="1:1" ht="20.100000000000001" customHeight="1" x14ac:dyDescent="0.2">
      <c r="A12" s="40"/>
    </row>
  </sheetData>
  <sheetProtection algorithmName="SHA-512" hashValue="AOkRxzBP3qEA2x21pvuQfSZ9zTmJsjgs7vGtFaZ6l1Cr/gt4d9YvGVAFBY1giH1kg/po0EH5iGKoS09ojId9qg==" saltValue="8lpLAw6Ogcy5MhDei1CH0A==" spinCount="100000" sheet="1" objects="1" scenarios="1"/>
  <pageMargins left="0.7" right="0.7" top="0.75" bottom="0.75" header="0.3" footer="0.3"/>
  <pageSetup paperSize="9" orientation="portrait" verticalDpi="0"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37"/>
  <sheetViews>
    <sheetView rightToLeft="1" workbookViewId="0">
      <selection sqref="A1:K1"/>
    </sheetView>
  </sheetViews>
  <sheetFormatPr defaultRowHeight="14.25" x14ac:dyDescent="0.2"/>
  <cols>
    <col min="1" max="1" width="13.375" style="1" customWidth="1"/>
    <col min="2" max="2" width="12.5" style="1" customWidth="1"/>
    <col min="3" max="3" width="12.125" style="1" customWidth="1"/>
    <col min="4" max="4" width="11.375" style="1" customWidth="1"/>
    <col min="5" max="5" width="10.25" style="1" customWidth="1"/>
    <col min="6" max="16384" width="9" style="1"/>
  </cols>
  <sheetData>
    <row r="1" spans="1:15" ht="25.5" thickBot="1" x14ac:dyDescent="0.65">
      <c r="A1" s="153" t="s">
        <v>143</v>
      </c>
      <c r="B1" s="154"/>
      <c r="C1" s="154"/>
      <c r="D1" s="154"/>
      <c r="E1" s="154"/>
      <c r="F1" s="154"/>
      <c r="G1" s="154"/>
      <c r="H1" s="154"/>
      <c r="I1" s="154"/>
      <c r="J1" s="154"/>
      <c r="K1" s="155"/>
    </row>
    <row r="2" spans="1:15" ht="23.25" customHeight="1" thickBot="1" x14ac:dyDescent="0.25">
      <c r="A2" s="156" t="s">
        <v>3</v>
      </c>
      <c r="B2" s="157"/>
      <c r="C2" s="157"/>
      <c r="D2" s="157"/>
      <c r="E2" s="157"/>
      <c r="F2" s="157"/>
      <c r="G2" s="157"/>
      <c r="H2" s="157"/>
      <c r="I2" s="157"/>
      <c r="J2" s="157"/>
      <c r="K2" s="158"/>
    </row>
    <row r="3" spans="1:15" ht="23.25" customHeight="1" x14ac:dyDescent="0.2">
      <c r="A3" s="159" t="s">
        <v>197</v>
      </c>
      <c r="B3" s="160"/>
      <c r="C3" s="160"/>
      <c r="D3" s="160"/>
      <c r="E3" s="160"/>
      <c r="F3" s="160"/>
      <c r="G3" s="160"/>
      <c r="H3" s="160"/>
      <c r="I3" s="160"/>
      <c r="J3" s="160"/>
      <c r="K3" s="161"/>
    </row>
    <row r="4" spans="1:15" ht="84" customHeight="1" x14ac:dyDescent="0.2">
      <c r="A4" s="162"/>
      <c r="B4" s="163"/>
      <c r="C4" s="163"/>
      <c r="D4" s="163"/>
      <c r="E4" s="163"/>
      <c r="F4" s="163"/>
      <c r="G4" s="163"/>
      <c r="H4" s="163"/>
      <c r="I4" s="163"/>
      <c r="J4" s="163"/>
      <c r="K4" s="164"/>
    </row>
    <row r="5" spans="1:15" ht="21" x14ac:dyDescent="0.55000000000000004">
      <c r="A5" s="165" t="s">
        <v>192</v>
      </c>
      <c r="B5" s="165"/>
      <c r="C5" s="165"/>
      <c r="D5" s="165"/>
      <c r="E5" s="165"/>
      <c r="F5" s="165"/>
      <c r="G5" s="165"/>
      <c r="H5" s="165"/>
      <c r="I5" s="165"/>
      <c r="J5" s="165"/>
      <c r="K5" s="165"/>
    </row>
    <row r="6" spans="1:15" ht="27" customHeight="1" x14ac:dyDescent="0.2">
      <c r="A6" s="48" t="s">
        <v>152</v>
      </c>
      <c r="B6" s="49">
        <v>1</v>
      </c>
      <c r="C6" s="49">
        <v>2</v>
      </c>
      <c r="D6" s="49">
        <v>3</v>
      </c>
      <c r="E6" s="49">
        <v>4</v>
      </c>
      <c r="F6" s="49">
        <v>5</v>
      </c>
      <c r="G6" s="49">
        <v>6</v>
      </c>
      <c r="H6" s="49">
        <v>7</v>
      </c>
      <c r="I6" s="49">
        <v>8</v>
      </c>
      <c r="J6" s="49">
        <v>9</v>
      </c>
      <c r="K6" s="49">
        <v>10</v>
      </c>
    </row>
    <row r="7" spans="1:15" ht="50.25" customHeight="1" x14ac:dyDescent="0.2">
      <c r="A7" s="49" t="s">
        <v>150</v>
      </c>
      <c r="B7" s="41" t="s">
        <v>153</v>
      </c>
      <c r="C7" s="41" t="s">
        <v>154</v>
      </c>
      <c r="D7" s="41" t="s">
        <v>155</v>
      </c>
      <c r="E7" s="42" t="s">
        <v>223</v>
      </c>
      <c r="F7" s="41"/>
      <c r="G7" s="41"/>
      <c r="H7" s="41"/>
      <c r="I7" s="41"/>
      <c r="J7" s="41"/>
      <c r="K7" s="17"/>
    </row>
    <row r="8" spans="1:15" ht="22.5" customHeight="1" x14ac:dyDescent="0.2">
      <c r="A8" s="49" t="s">
        <v>151</v>
      </c>
      <c r="B8" s="41"/>
      <c r="C8" s="41"/>
      <c r="D8" s="41"/>
      <c r="E8" s="17"/>
      <c r="F8" s="17"/>
      <c r="G8" s="17"/>
      <c r="H8" s="17"/>
      <c r="I8" s="17"/>
      <c r="J8" s="17"/>
      <c r="K8" s="17"/>
    </row>
    <row r="9" spans="1:15" ht="200.1" customHeight="1" x14ac:dyDescent="0.2">
      <c r="A9" s="152"/>
      <c r="B9" s="152"/>
      <c r="C9" s="152"/>
      <c r="D9" s="152"/>
      <c r="E9" s="152"/>
      <c r="F9" s="152"/>
      <c r="G9" s="152"/>
      <c r="H9" s="152"/>
      <c r="I9" s="152"/>
      <c r="J9" s="152"/>
      <c r="K9" s="152"/>
    </row>
    <row r="10" spans="1:15" ht="20.100000000000001" customHeight="1" x14ac:dyDescent="0.2">
      <c r="A10" s="133"/>
      <c r="B10" s="133"/>
      <c r="C10" s="133"/>
      <c r="D10" s="133"/>
      <c r="E10" s="133"/>
      <c r="F10" s="133"/>
      <c r="G10" s="133"/>
      <c r="H10" s="133"/>
      <c r="I10" s="133"/>
      <c r="J10" s="133"/>
      <c r="K10" s="133"/>
    </row>
    <row r="11" spans="1:15" ht="21" x14ac:dyDescent="0.55000000000000004">
      <c r="A11" s="151" t="s">
        <v>193</v>
      </c>
      <c r="B11" s="151"/>
      <c r="C11" s="151"/>
      <c r="D11" s="151"/>
      <c r="E11" s="151"/>
      <c r="F11" s="151"/>
      <c r="G11" s="151"/>
      <c r="H11" s="151"/>
      <c r="I11" s="151"/>
      <c r="J11" s="151"/>
      <c r="K11" s="151"/>
    </row>
    <row r="12" spans="1:15" ht="69" x14ac:dyDescent="0.4">
      <c r="A12" s="50" t="s">
        <v>156</v>
      </c>
      <c r="B12" s="41" t="s">
        <v>157</v>
      </c>
      <c r="C12" s="41" t="s">
        <v>158</v>
      </c>
      <c r="D12" s="42" t="s">
        <v>166</v>
      </c>
      <c r="E12" s="42" t="s">
        <v>164</v>
      </c>
      <c r="F12" s="42" t="s">
        <v>159</v>
      </c>
      <c r="G12" s="42" t="s">
        <v>160</v>
      </c>
      <c r="H12" s="42" t="s">
        <v>161</v>
      </c>
      <c r="I12" s="41" t="s">
        <v>162</v>
      </c>
      <c r="J12" s="41" t="s">
        <v>165</v>
      </c>
      <c r="K12" s="42" t="s">
        <v>213</v>
      </c>
      <c r="L12" s="43"/>
      <c r="M12" s="43"/>
      <c r="N12" s="43"/>
      <c r="O12" s="43"/>
    </row>
    <row r="13" spans="1:15" ht="17.25" x14ac:dyDescent="0.4">
      <c r="A13" s="42" t="s">
        <v>163</v>
      </c>
      <c r="B13" s="44"/>
      <c r="C13" s="44"/>
      <c r="D13" s="44"/>
      <c r="E13" s="44"/>
      <c r="F13" s="45"/>
      <c r="G13" s="45"/>
      <c r="H13" s="45"/>
      <c r="I13" s="44"/>
      <c r="J13" s="44"/>
      <c r="K13" s="45"/>
      <c r="L13" s="43"/>
      <c r="M13" s="43"/>
      <c r="N13" s="43"/>
      <c r="O13" s="43"/>
    </row>
    <row r="14" spans="1:15" ht="17.25" x14ac:dyDescent="0.2">
      <c r="A14" s="41" t="s">
        <v>153</v>
      </c>
      <c r="B14" s="46"/>
      <c r="C14" s="46"/>
      <c r="D14" s="46"/>
      <c r="E14" s="46"/>
      <c r="F14" s="46"/>
      <c r="G14" s="46"/>
      <c r="H14" s="46"/>
      <c r="I14" s="46"/>
      <c r="J14" s="46"/>
      <c r="K14" s="46"/>
    </row>
    <row r="15" spans="1:15" ht="17.25" x14ac:dyDescent="0.2">
      <c r="A15" s="41" t="s">
        <v>154</v>
      </c>
      <c r="B15" s="46"/>
      <c r="C15" s="46"/>
      <c r="D15" s="46"/>
      <c r="E15" s="46"/>
      <c r="F15" s="46"/>
      <c r="G15" s="46"/>
      <c r="H15" s="46"/>
      <c r="I15" s="46"/>
      <c r="J15" s="46"/>
      <c r="K15" s="46"/>
    </row>
    <row r="16" spans="1:15" ht="17.25" x14ac:dyDescent="0.2">
      <c r="A16" s="41" t="s">
        <v>155</v>
      </c>
      <c r="B16" s="46"/>
      <c r="C16" s="46"/>
      <c r="D16" s="46"/>
      <c r="E16" s="46"/>
      <c r="F16" s="46"/>
      <c r="G16" s="46"/>
      <c r="H16" s="46"/>
      <c r="I16" s="46"/>
      <c r="J16" s="46"/>
      <c r="K16" s="46"/>
    </row>
    <row r="17" spans="1:11" ht="17.25" x14ac:dyDescent="0.2">
      <c r="A17" s="41" t="s">
        <v>167</v>
      </c>
      <c r="B17" s="46"/>
      <c r="C17" s="46"/>
      <c r="D17" s="46"/>
      <c r="E17" s="46"/>
      <c r="F17" s="46"/>
      <c r="G17" s="46"/>
      <c r="H17" s="46"/>
      <c r="I17" s="46"/>
      <c r="J17" s="46"/>
      <c r="K17" s="46"/>
    </row>
    <row r="18" spans="1:11" ht="17.25" x14ac:dyDescent="0.2">
      <c r="A18" s="41" t="s">
        <v>168</v>
      </c>
      <c r="B18" s="46"/>
      <c r="C18" s="46"/>
      <c r="D18" s="46"/>
      <c r="E18" s="46"/>
      <c r="F18" s="46"/>
      <c r="G18" s="46"/>
      <c r="H18" s="46"/>
      <c r="I18" s="46"/>
      <c r="J18" s="46"/>
      <c r="K18" s="46"/>
    </row>
    <row r="19" spans="1:11" ht="17.25" x14ac:dyDescent="0.2">
      <c r="A19" s="41" t="s">
        <v>169</v>
      </c>
      <c r="B19" s="46"/>
      <c r="C19" s="46"/>
      <c r="D19" s="46"/>
      <c r="E19" s="46"/>
      <c r="F19" s="46"/>
      <c r="G19" s="46"/>
      <c r="H19" s="46"/>
      <c r="I19" s="46"/>
      <c r="J19" s="46"/>
      <c r="K19" s="46"/>
    </row>
    <row r="20" spans="1:11" ht="17.25" x14ac:dyDescent="0.2">
      <c r="A20" s="41" t="s">
        <v>170</v>
      </c>
      <c r="B20" s="46"/>
      <c r="C20" s="46"/>
      <c r="D20" s="46"/>
      <c r="E20" s="46"/>
      <c r="F20" s="46"/>
      <c r="G20" s="46"/>
      <c r="H20" s="46"/>
      <c r="I20" s="46"/>
      <c r="J20" s="46"/>
      <c r="K20" s="46"/>
    </row>
    <row r="21" spans="1:11" ht="18" x14ac:dyDescent="0.2">
      <c r="A21" s="47" t="s">
        <v>171</v>
      </c>
      <c r="B21" s="46"/>
      <c r="C21" s="46"/>
      <c r="D21" s="46"/>
      <c r="E21" s="46"/>
      <c r="F21" s="46"/>
      <c r="G21" s="46"/>
      <c r="H21" s="46"/>
      <c r="I21" s="46"/>
      <c r="J21" s="46"/>
      <c r="K21" s="46"/>
    </row>
    <row r="22" spans="1:11" ht="17.25" x14ac:dyDescent="0.2">
      <c r="A22" s="41" t="s">
        <v>172</v>
      </c>
      <c r="B22" s="46"/>
      <c r="C22" s="46"/>
      <c r="D22" s="46"/>
      <c r="E22" s="46"/>
      <c r="F22" s="46"/>
      <c r="G22" s="46"/>
      <c r="H22" s="46"/>
      <c r="I22" s="46"/>
      <c r="J22" s="46"/>
      <c r="K22" s="46"/>
    </row>
    <row r="23" spans="1:11" ht="17.25" x14ac:dyDescent="0.2">
      <c r="A23" s="41" t="s">
        <v>173</v>
      </c>
      <c r="B23" s="46"/>
      <c r="C23" s="46"/>
      <c r="D23" s="46"/>
      <c r="E23" s="46"/>
      <c r="F23" s="46"/>
      <c r="G23" s="46"/>
      <c r="H23" s="46"/>
      <c r="I23" s="46"/>
      <c r="J23" s="46"/>
      <c r="K23" s="46"/>
    </row>
    <row r="24" spans="1:11" ht="20.100000000000001" customHeight="1" x14ac:dyDescent="0.2">
      <c r="A24" s="166"/>
      <c r="B24" s="167"/>
      <c r="C24" s="167"/>
      <c r="D24" s="167"/>
      <c r="E24" s="167"/>
      <c r="F24" s="167"/>
      <c r="G24" s="167"/>
      <c r="H24" s="167"/>
      <c r="I24" s="167"/>
      <c r="J24" s="167"/>
      <c r="K24" s="168"/>
    </row>
    <row r="25" spans="1:11" ht="21.75" customHeight="1" x14ac:dyDescent="0.2">
      <c r="A25" s="187" t="s">
        <v>196</v>
      </c>
      <c r="B25" s="188"/>
      <c r="C25" s="188"/>
      <c r="D25" s="188"/>
      <c r="E25" s="188"/>
      <c r="F25" s="188"/>
      <c r="G25" s="188"/>
      <c r="H25" s="188"/>
      <c r="I25" s="188"/>
      <c r="J25" s="188"/>
      <c r="K25" s="189"/>
    </row>
    <row r="26" spans="1:11" ht="168" customHeight="1" x14ac:dyDescent="0.2">
      <c r="A26" s="184"/>
      <c r="B26" s="185"/>
      <c r="C26" s="185"/>
      <c r="D26" s="185"/>
      <c r="E26" s="185"/>
      <c r="F26" s="185"/>
      <c r="G26" s="185"/>
      <c r="H26" s="185"/>
      <c r="I26" s="185"/>
      <c r="J26" s="185"/>
      <c r="K26" s="186"/>
    </row>
    <row r="27" spans="1:11" ht="20.100000000000001" customHeight="1" x14ac:dyDescent="0.2">
      <c r="A27" s="181"/>
      <c r="B27" s="182"/>
      <c r="C27" s="182"/>
      <c r="D27" s="182"/>
      <c r="E27" s="182"/>
      <c r="F27" s="182"/>
      <c r="G27" s="182"/>
      <c r="H27" s="182"/>
      <c r="I27" s="182"/>
      <c r="J27" s="182"/>
      <c r="K27" s="183"/>
    </row>
    <row r="28" spans="1:11" ht="19.5" thickBot="1" x14ac:dyDescent="0.25">
      <c r="A28" s="196" t="s">
        <v>148</v>
      </c>
      <c r="B28" s="197"/>
      <c r="C28" s="197"/>
      <c r="D28" s="197"/>
      <c r="E28" s="197"/>
      <c r="F28" s="197"/>
      <c r="G28" s="197"/>
      <c r="H28" s="197"/>
      <c r="I28" s="197"/>
      <c r="J28" s="197"/>
      <c r="K28" s="198"/>
    </row>
    <row r="29" spans="1:11" ht="18.75" x14ac:dyDescent="0.45">
      <c r="A29" s="193" t="s">
        <v>149</v>
      </c>
      <c r="B29" s="194"/>
      <c r="C29" s="194"/>
      <c r="D29" s="194"/>
      <c r="E29" s="194"/>
      <c r="F29" s="194"/>
      <c r="G29" s="194"/>
      <c r="H29" s="194"/>
      <c r="I29" s="194"/>
      <c r="J29" s="194"/>
      <c r="K29" s="195"/>
    </row>
    <row r="30" spans="1:11" ht="87" customHeight="1" x14ac:dyDescent="0.2">
      <c r="A30" s="184"/>
      <c r="B30" s="185"/>
      <c r="C30" s="185"/>
      <c r="D30" s="185"/>
      <c r="E30" s="185"/>
      <c r="F30" s="185"/>
      <c r="G30" s="185"/>
      <c r="H30" s="185"/>
      <c r="I30" s="185"/>
      <c r="J30" s="185"/>
      <c r="K30" s="186"/>
    </row>
    <row r="31" spans="1:11" ht="20.100000000000001" customHeight="1" x14ac:dyDescent="0.2">
      <c r="A31" s="181"/>
      <c r="B31" s="182"/>
      <c r="C31" s="182"/>
      <c r="D31" s="182"/>
      <c r="E31" s="182"/>
      <c r="F31" s="182"/>
      <c r="G31" s="182"/>
      <c r="H31" s="182"/>
      <c r="I31" s="182"/>
      <c r="J31" s="182"/>
      <c r="K31" s="183"/>
    </row>
    <row r="32" spans="1:11" ht="23.25" thickBot="1" x14ac:dyDescent="0.6">
      <c r="A32" s="190" t="s">
        <v>176</v>
      </c>
      <c r="B32" s="191"/>
      <c r="C32" s="191"/>
      <c r="D32" s="191"/>
      <c r="E32" s="191"/>
      <c r="F32" s="191"/>
      <c r="G32" s="191"/>
      <c r="H32" s="191"/>
      <c r="I32" s="191"/>
      <c r="J32" s="191"/>
      <c r="K32" s="192"/>
    </row>
    <row r="33" spans="1:11" ht="22.5" x14ac:dyDescent="0.2">
      <c r="A33" s="178" t="s">
        <v>194</v>
      </c>
      <c r="B33" s="179"/>
      <c r="C33" s="179"/>
      <c r="D33" s="179"/>
      <c r="E33" s="179"/>
      <c r="F33" s="179"/>
      <c r="G33" s="179"/>
      <c r="H33" s="179"/>
      <c r="I33" s="179"/>
      <c r="J33" s="179"/>
      <c r="K33" s="180"/>
    </row>
    <row r="34" spans="1:11" ht="93.75" customHeight="1" thickBot="1" x14ac:dyDescent="0.6">
      <c r="A34" s="175"/>
      <c r="B34" s="176"/>
      <c r="C34" s="176"/>
      <c r="D34" s="176"/>
      <c r="E34" s="176"/>
      <c r="F34" s="176"/>
      <c r="G34" s="176"/>
      <c r="H34" s="176"/>
      <c r="I34" s="176"/>
      <c r="J34" s="176"/>
      <c r="K34" s="177"/>
    </row>
    <row r="35" spans="1:11" ht="22.5" x14ac:dyDescent="0.2">
      <c r="A35" s="172" t="s">
        <v>195</v>
      </c>
      <c r="B35" s="173"/>
      <c r="C35" s="173"/>
      <c r="D35" s="173"/>
      <c r="E35" s="173"/>
      <c r="F35" s="173"/>
      <c r="G35" s="173"/>
      <c r="H35" s="173"/>
      <c r="I35" s="173"/>
      <c r="J35" s="173"/>
      <c r="K35" s="174"/>
    </row>
    <row r="36" spans="1:11" ht="96.75" customHeight="1" x14ac:dyDescent="0.55000000000000004">
      <c r="A36" s="169"/>
      <c r="B36" s="170"/>
      <c r="C36" s="170"/>
      <c r="D36" s="170"/>
      <c r="E36" s="170"/>
      <c r="F36" s="170"/>
      <c r="G36" s="170"/>
      <c r="H36" s="170"/>
      <c r="I36" s="170"/>
      <c r="J36" s="170"/>
      <c r="K36" s="171"/>
    </row>
    <row r="37" spans="1:11" ht="20.100000000000001" customHeight="1" x14ac:dyDescent="0.2">
      <c r="A37" s="166"/>
      <c r="B37" s="167"/>
      <c r="C37" s="167"/>
      <c r="D37" s="167"/>
      <c r="E37" s="167"/>
      <c r="F37" s="167"/>
      <c r="G37" s="167"/>
      <c r="H37" s="167"/>
      <c r="I37" s="167"/>
      <c r="J37" s="167"/>
      <c r="K37" s="168"/>
    </row>
  </sheetData>
  <sheetProtection algorithmName="SHA-512" hashValue="6zDLmvtp2HhjHUCJeMuCFPKjrEQRuJwNGXi3jGzn8ntfFh8htlX10MEBALg572PRwEdR68UaBln85fylOayriQ==" saltValue="Qf2LysxIWUFZ+wEmkiXbFw==" spinCount="100000" sheet="1" objects="1" scenarios="1"/>
  <mergeCells count="22">
    <mergeCell ref="A27:K27"/>
    <mergeCell ref="A26:K26"/>
    <mergeCell ref="A25:K25"/>
    <mergeCell ref="A24:K24"/>
    <mergeCell ref="A32:K32"/>
    <mergeCell ref="A31:K31"/>
    <mergeCell ref="A30:K30"/>
    <mergeCell ref="A29:K29"/>
    <mergeCell ref="A28:K28"/>
    <mergeCell ref="A37:K37"/>
    <mergeCell ref="A36:K36"/>
    <mergeCell ref="A35:K35"/>
    <mergeCell ref="A34:K34"/>
    <mergeCell ref="A33:K33"/>
    <mergeCell ref="A10:K10"/>
    <mergeCell ref="A11:K11"/>
    <mergeCell ref="A9:K9"/>
    <mergeCell ref="A1:K1"/>
    <mergeCell ref="A2:K2"/>
    <mergeCell ref="A3:K3"/>
    <mergeCell ref="A4:K4"/>
    <mergeCell ref="A5:K5"/>
  </mergeCells>
  <pageMargins left="0.7" right="0.7" top="0.75" bottom="0.75" header="0.3" footer="0.3"/>
  <pageSetup paperSize="9" orientation="landscape" verticalDpi="0"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rightToLeft="1" zoomScaleNormal="100" workbookViewId="0">
      <selection activeCell="B7" sqref="B7"/>
    </sheetView>
  </sheetViews>
  <sheetFormatPr defaultRowHeight="14.25" x14ac:dyDescent="0.2"/>
  <cols>
    <col min="1" max="1" width="4.25" style="1" customWidth="1"/>
    <col min="2" max="2" width="14.375" style="1" customWidth="1"/>
    <col min="3" max="3" width="7.375" style="1" customWidth="1"/>
    <col min="4" max="4" width="7.5" style="1" customWidth="1"/>
    <col min="5" max="6" width="6.875" style="1" customWidth="1"/>
    <col min="7" max="7" width="8.25" style="1" customWidth="1"/>
    <col min="8" max="8" width="6.625" style="1" customWidth="1"/>
    <col min="9" max="9" width="8.375" style="1" customWidth="1"/>
    <col min="10" max="10" width="7.25" style="1" customWidth="1"/>
    <col min="11" max="11" width="8" style="1" customWidth="1"/>
    <col min="12" max="12" width="7.25" style="1" customWidth="1"/>
    <col min="13" max="13" width="8.875" style="1" customWidth="1"/>
    <col min="14" max="14" width="7" style="1" customWidth="1"/>
    <col min="15" max="15" width="8" style="1" customWidth="1"/>
    <col min="16" max="16" width="9.25" style="1" customWidth="1"/>
    <col min="17" max="16384" width="9" style="1"/>
  </cols>
  <sheetData>
    <row r="1" spans="1:16" ht="33" customHeight="1" x14ac:dyDescent="0.2">
      <c r="A1" s="100" t="s">
        <v>141</v>
      </c>
      <c r="B1" s="100"/>
      <c r="C1" s="100"/>
      <c r="D1" s="100"/>
      <c r="E1" s="100"/>
      <c r="F1" s="100"/>
      <c r="G1" s="100"/>
      <c r="H1" s="100"/>
      <c r="I1" s="100"/>
      <c r="J1" s="100"/>
      <c r="K1" s="100"/>
      <c r="L1" s="100"/>
      <c r="M1" s="100"/>
      <c r="N1" s="100"/>
      <c r="O1" s="100"/>
      <c r="P1" s="100"/>
    </row>
    <row r="2" spans="1:16" ht="27" customHeight="1" x14ac:dyDescent="0.45">
      <c r="A2" s="100" t="s">
        <v>9</v>
      </c>
      <c r="B2" s="100"/>
      <c r="C2" s="204"/>
      <c r="D2" s="205"/>
      <c r="E2" s="205"/>
      <c r="F2" s="205"/>
      <c r="G2" s="205"/>
      <c r="H2" s="205"/>
      <c r="I2" s="205"/>
      <c r="J2" s="205"/>
      <c r="K2" s="205"/>
      <c r="L2" s="205"/>
      <c r="M2" s="205"/>
      <c r="N2" s="205"/>
      <c r="O2" s="206"/>
      <c r="P2" s="51" t="s">
        <v>116</v>
      </c>
    </row>
    <row r="3" spans="1:16" ht="18" customHeight="1" x14ac:dyDescent="0.2">
      <c r="A3" s="133"/>
      <c r="B3" s="133"/>
      <c r="C3" s="133"/>
      <c r="D3" s="133"/>
      <c r="E3" s="133"/>
      <c r="F3" s="133"/>
      <c r="G3" s="133"/>
      <c r="H3" s="133"/>
      <c r="I3" s="133"/>
      <c r="J3" s="133"/>
      <c r="K3" s="133"/>
      <c r="L3" s="133"/>
      <c r="M3" s="133"/>
      <c r="N3" s="133"/>
      <c r="O3" s="133"/>
      <c r="P3" s="133"/>
    </row>
    <row r="4" spans="1:16" ht="17.25" customHeight="1" x14ac:dyDescent="0.2">
      <c r="A4" s="200" t="s">
        <v>10</v>
      </c>
      <c r="B4" s="200"/>
      <c r="C4" s="200"/>
      <c r="D4" s="200"/>
      <c r="E4" s="200"/>
      <c r="F4" s="200"/>
      <c r="G4" s="200"/>
      <c r="H4" s="200"/>
      <c r="I4" s="200"/>
      <c r="J4" s="200"/>
      <c r="K4" s="200"/>
      <c r="L4" s="200"/>
      <c r="M4" s="200"/>
      <c r="N4" s="200"/>
      <c r="O4" s="200"/>
      <c r="P4" s="200"/>
    </row>
    <row r="5" spans="1:16" ht="90" x14ac:dyDescent="0.2">
      <c r="A5" s="52" t="s">
        <v>11</v>
      </c>
      <c r="B5" s="53" t="s">
        <v>12</v>
      </c>
      <c r="C5" s="76" t="s">
        <v>225</v>
      </c>
      <c r="D5" s="53" t="s">
        <v>215</v>
      </c>
      <c r="E5" s="53" t="s">
        <v>97</v>
      </c>
      <c r="F5" s="81" t="s">
        <v>228</v>
      </c>
      <c r="G5" s="54" t="s">
        <v>216</v>
      </c>
      <c r="H5" s="53" t="s">
        <v>98</v>
      </c>
      <c r="I5" s="54" t="s">
        <v>217</v>
      </c>
      <c r="J5" s="53" t="s">
        <v>99</v>
      </c>
      <c r="K5" s="54" t="s">
        <v>218</v>
      </c>
      <c r="L5" s="53" t="s">
        <v>100</v>
      </c>
      <c r="M5" s="54" t="s">
        <v>219</v>
      </c>
      <c r="N5" s="53" t="s">
        <v>101</v>
      </c>
      <c r="O5" s="54" t="s">
        <v>220</v>
      </c>
      <c r="P5" s="53" t="s">
        <v>221</v>
      </c>
    </row>
    <row r="6" spans="1:16" ht="60" customHeight="1" x14ac:dyDescent="0.2">
      <c r="A6" s="52">
        <v>1</v>
      </c>
      <c r="B6" s="82" t="s">
        <v>104</v>
      </c>
      <c r="C6" s="82" t="s">
        <v>226</v>
      </c>
      <c r="D6" s="75"/>
      <c r="E6" s="19"/>
      <c r="F6" s="80"/>
      <c r="G6" s="88">
        <f>E6*D6/1000</f>
        <v>0</v>
      </c>
      <c r="H6" s="86">
        <f>IF('6'!C2=1,"0",F6*E6+E6)</f>
        <v>0</v>
      </c>
      <c r="I6" s="87">
        <f>H6*D6/1000</f>
        <v>0</v>
      </c>
      <c r="J6" s="86">
        <f>IF('6'!C2&lt;=2,0,H6*F6+H6)</f>
        <v>0</v>
      </c>
      <c r="K6" s="88">
        <f>J6*D6/1000</f>
        <v>0</v>
      </c>
      <c r="L6" s="86">
        <f>IF('6'!C2&lt;=3,0,F6*J6+J6)</f>
        <v>0</v>
      </c>
      <c r="M6" s="87">
        <f>L6*D6/1000</f>
        <v>0</v>
      </c>
      <c r="N6" s="86">
        <f>IF('6'!C2&lt;=4,0,F6*L6+L6)</f>
        <v>0</v>
      </c>
      <c r="O6" s="87">
        <f>N6*D6/1000</f>
        <v>0</v>
      </c>
      <c r="P6" s="87">
        <f>O6+M6+K6+I6+G6</f>
        <v>0</v>
      </c>
    </row>
    <row r="7" spans="1:16" ht="60" customHeight="1" x14ac:dyDescent="0.2">
      <c r="A7" s="52">
        <v>2</v>
      </c>
      <c r="B7" s="82" t="s">
        <v>105</v>
      </c>
      <c r="C7" s="82" t="s">
        <v>226</v>
      </c>
      <c r="D7" s="85"/>
      <c r="E7" s="85"/>
      <c r="F7" s="80"/>
      <c r="G7" s="88">
        <f t="shared" ref="G7:G10" si="0">E7*D7/1000</f>
        <v>0</v>
      </c>
      <c r="H7" s="86">
        <f>IF('6'!C2=1,"0",F7*E7+E7)</f>
        <v>0</v>
      </c>
      <c r="I7" s="87">
        <f t="shared" ref="I7:I10" si="1">H7*D7/1000</f>
        <v>0</v>
      </c>
      <c r="J7" s="86">
        <f>IF('6'!C2&lt;=2,0,H7*F7+H7)</f>
        <v>0</v>
      </c>
      <c r="K7" s="88">
        <f t="shared" ref="K7:K9" si="2">J7*D7/1000</f>
        <v>0</v>
      </c>
      <c r="L7" s="86">
        <f>IF('6'!C2&lt;=3,0,F7*J7+J7)</f>
        <v>0</v>
      </c>
      <c r="M7" s="87">
        <f t="shared" ref="M7:M10" si="3">L7*D7/1000</f>
        <v>0</v>
      </c>
      <c r="N7" s="86">
        <f>IF('6'!C2&lt;=4,0,F7*L7+L7)</f>
        <v>0</v>
      </c>
      <c r="O7" s="87">
        <f t="shared" ref="O7:O10" si="4">N7*D7/1000</f>
        <v>0</v>
      </c>
      <c r="P7" s="87">
        <f t="shared" ref="P7:P10" si="5">O7+M7+K7+I7+G7</f>
        <v>0</v>
      </c>
    </row>
    <row r="8" spans="1:16" ht="60" customHeight="1" x14ac:dyDescent="0.2">
      <c r="A8" s="52">
        <v>3</v>
      </c>
      <c r="B8" s="83"/>
      <c r="C8" s="75"/>
      <c r="D8" s="85"/>
      <c r="E8" s="85"/>
      <c r="F8" s="80"/>
      <c r="G8" s="88">
        <f t="shared" si="0"/>
        <v>0</v>
      </c>
      <c r="H8" s="86">
        <f>IF('6'!C2=1,"0",F8*E8+E8)</f>
        <v>0</v>
      </c>
      <c r="I8" s="87">
        <f t="shared" si="1"/>
        <v>0</v>
      </c>
      <c r="J8" s="86">
        <f>IF('6'!C2&lt;=2,0,H8*F8+H8)</f>
        <v>0</v>
      </c>
      <c r="K8" s="88">
        <f t="shared" si="2"/>
        <v>0</v>
      </c>
      <c r="L8" s="86">
        <f>IF('6'!C2&lt;=3,0,F8*J8+J8)</f>
        <v>0</v>
      </c>
      <c r="M8" s="87">
        <f t="shared" si="3"/>
        <v>0</v>
      </c>
      <c r="N8" s="86">
        <f>IF('6'!C2&lt;=4,0,F8*L8+L8)</f>
        <v>0</v>
      </c>
      <c r="O8" s="87">
        <f t="shared" si="4"/>
        <v>0</v>
      </c>
      <c r="P8" s="87">
        <f t="shared" si="5"/>
        <v>0</v>
      </c>
    </row>
    <row r="9" spans="1:16" ht="60" customHeight="1" x14ac:dyDescent="0.2">
      <c r="A9" s="52">
        <v>4</v>
      </c>
      <c r="B9" s="83"/>
      <c r="C9" s="75"/>
      <c r="D9" s="85"/>
      <c r="E9" s="85"/>
      <c r="F9" s="80"/>
      <c r="G9" s="88">
        <f t="shared" si="0"/>
        <v>0</v>
      </c>
      <c r="H9" s="86">
        <f>IF('6'!C2=1,"0",F9*E9+E9)</f>
        <v>0</v>
      </c>
      <c r="I9" s="87">
        <f t="shared" si="1"/>
        <v>0</v>
      </c>
      <c r="J9" s="86">
        <f>IF('6'!C2&lt;=2,0,H9*F9+H9)</f>
        <v>0</v>
      </c>
      <c r="K9" s="88">
        <f t="shared" si="2"/>
        <v>0</v>
      </c>
      <c r="L9" s="86">
        <f>IF('6'!C2&lt;=3,0,F9*J9+J9)</f>
        <v>0</v>
      </c>
      <c r="M9" s="87">
        <f t="shared" si="3"/>
        <v>0</v>
      </c>
      <c r="N9" s="86">
        <f>IF('6'!C2&lt;=4,0,F9*L9+L9)</f>
        <v>0</v>
      </c>
      <c r="O9" s="87">
        <f t="shared" si="4"/>
        <v>0</v>
      </c>
      <c r="P9" s="87">
        <f t="shared" si="5"/>
        <v>0</v>
      </c>
    </row>
    <row r="10" spans="1:16" ht="60" customHeight="1" x14ac:dyDescent="0.2">
      <c r="A10" s="52">
        <v>5</v>
      </c>
      <c r="B10" s="83"/>
      <c r="C10" s="75"/>
      <c r="D10" s="85"/>
      <c r="E10" s="85"/>
      <c r="F10" s="80"/>
      <c r="G10" s="88">
        <f t="shared" si="0"/>
        <v>0</v>
      </c>
      <c r="H10" s="86">
        <f>IF('6'!C6=1,"0",F10*E10+E10)</f>
        <v>0</v>
      </c>
      <c r="I10" s="87">
        <f t="shared" si="1"/>
        <v>0</v>
      </c>
      <c r="J10" s="86">
        <f>IF('6'!C2&lt;=2,0,H10*F10+H10)</f>
        <v>0</v>
      </c>
      <c r="K10" s="88">
        <f>J10*D10/1000</f>
        <v>0</v>
      </c>
      <c r="L10" s="86">
        <f>IF('6'!C2&lt;=3,0,F10*J10+J10)</f>
        <v>0</v>
      </c>
      <c r="M10" s="87">
        <f t="shared" si="3"/>
        <v>0</v>
      </c>
      <c r="N10" s="86">
        <f>IF('6'!C2&lt;=4,0,F10*L10+L10)</f>
        <v>0</v>
      </c>
      <c r="O10" s="87">
        <f t="shared" si="4"/>
        <v>0</v>
      </c>
      <c r="P10" s="87">
        <f t="shared" si="5"/>
        <v>0</v>
      </c>
    </row>
    <row r="11" spans="1:16" ht="18" x14ac:dyDescent="0.2">
      <c r="A11" s="201"/>
      <c r="B11" s="202"/>
      <c r="C11" s="202"/>
      <c r="D11" s="203"/>
      <c r="E11" s="19" t="s">
        <v>44</v>
      </c>
      <c r="F11" s="80"/>
      <c r="G11" s="88">
        <f>SUM(G6:G10)</f>
        <v>0</v>
      </c>
      <c r="H11" s="19" t="s">
        <v>44</v>
      </c>
      <c r="I11" s="87">
        <f>SUM(I6:I10)</f>
        <v>0</v>
      </c>
      <c r="J11" s="19" t="s">
        <v>44</v>
      </c>
      <c r="K11" s="88">
        <f>SUM(K6:K10)</f>
        <v>0</v>
      </c>
      <c r="L11" s="19" t="s">
        <v>44</v>
      </c>
      <c r="M11" s="87">
        <f>SUM(M6:M10)</f>
        <v>0</v>
      </c>
      <c r="N11" s="19" t="s">
        <v>44</v>
      </c>
      <c r="O11" s="87">
        <f>SUM(O6:O10)</f>
        <v>0</v>
      </c>
      <c r="P11" s="73"/>
    </row>
    <row r="12" spans="1:16" ht="18" customHeight="1" x14ac:dyDescent="0.2">
      <c r="A12" s="167"/>
      <c r="B12" s="167"/>
      <c r="C12" s="167"/>
      <c r="D12" s="167"/>
      <c r="E12" s="167"/>
      <c r="F12" s="167"/>
      <c r="G12" s="167"/>
      <c r="H12" s="167"/>
      <c r="I12" s="167"/>
      <c r="J12" s="167"/>
      <c r="K12" s="167"/>
      <c r="L12" s="167"/>
      <c r="M12" s="167"/>
      <c r="N12" s="167"/>
      <c r="O12" s="167"/>
      <c r="P12" s="168"/>
    </row>
    <row r="13" spans="1:16" ht="31.5" customHeight="1" x14ac:dyDescent="0.2">
      <c r="A13" s="200" t="s">
        <v>222</v>
      </c>
      <c r="B13" s="200"/>
      <c r="C13" s="200"/>
      <c r="D13" s="200"/>
      <c r="E13" s="200"/>
      <c r="F13" s="200"/>
      <c r="G13" s="200"/>
      <c r="H13" s="200"/>
      <c r="I13" s="199">
        <f>SUM(P6:P10)</f>
        <v>0</v>
      </c>
      <c r="J13" s="199"/>
      <c r="K13" s="199"/>
      <c r="L13" s="199"/>
      <c r="M13" s="199"/>
      <c r="N13" s="199"/>
      <c r="O13" s="199"/>
      <c r="P13" s="199"/>
    </row>
  </sheetData>
  <sheetProtection algorithmName="SHA-512" hashValue="+Yc4qqZtrNdyl2uuCzxCIB+SoPVTdrVsDycX2XdcJhxItDrOIb2x/Gu9wuZHUXpxDfMmB3+b3dHcGWf2B+kBFA==" saltValue="5KgA005eeMlMzKysUUU2Ug==" spinCount="100000" sheet="1" objects="1" scenarios="1"/>
  <mergeCells count="9">
    <mergeCell ref="I13:P13"/>
    <mergeCell ref="A4:P4"/>
    <mergeCell ref="A2:B2"/>
    <mergeCell ref="A1:P1"/>
    <mergeCell ref="A13:H13"/>
    <mergeCell ref="A3:P3"/>
    <mergeCell ref="A12:P12"/>
    <mergeCell ref="A11:D11"/>
    <mergeCell ref="C2:O2"/>
  </mergeCells>
  <pageMargins left="0.7" right="0.7" top="0.75" bottom="0.75" header="0.3" footer="0.3"/>
  <pageSetup paperSize="9" orientation="landscape" verticalDpi="0"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'-'!$A$2:$A$6</xm:f>
          </x14:formula1>
          <xm:sqref>C2</xm:sqref>
        </x14:dataValidation>
        <x14:dataValidation type="list" allowBlank="1" showInputMessage="1" showErrorMessage="1">
          <x14:formula1>
            <xm:f>'-'!$A$19:$A$24</xm:f>
          </x14:formula1>
          <xm:sqref>F6:F10</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72"/>
  <sheetViews>
    <sheetView rightToLeft="1" topLeftCell="A55" zoomScaleNormal="100" workbookViewId="0">
      <selection activeCell="D69" sqref="D69:E69"/>
    </sheetView>
  </sheetViews>
  <sheetFormatPr defaultRowHeight="14.25" x14ac:dyDescent="0.2"/>
  <cols>
    <col min="1" max="1" width="6" style="1" customWidth="1"/>
    <col min="2" max="2" width="19.75" style="1" customWidth="1"/>
    <col min="3" max="3" width="17.25" style="1" customWidth="1"/>
    <col min="4" max="4" width="16.125" style="1" bestFit="1" customWidth="1"/>
    <col min="5" max="5" width="15.125" style="1" bestFit="1" customWidth="1"/>
    <col min="6" max="16384" width="9" style="1"/>
  </cols>
  <sheetData>
    <row r="1" spans="1:5" ht="18.75" x14ac:dyDescent="0.45">
      <c r="A1" s="225" t="s">
        <v>34</v>
      </c>
      <c r="B1" s="225"/>
      <c r="C1" s="225"/>
      <c r="D1" s="225"/>
      <c r="E1" s="226"/>
    </row>
    <row r="2" spans="1:5" ht="18" customHeight="1" x14ac:dyDescent="0.2">
      <c r="A2" s="100" t="s">
        <v>16</v>
      </c>
      <c r="B2" s="100"/>
      <c r="C2" s="100"/>
      <c r="D2" s="100"/>
      <c r="E2" s="100"/>
    </row>
    <row r="3" spans="1:5" ht="18" x14ac:dyDescent="0.2">
      <c r="A3" s="219" t="s">
        <v>13</v>
      </c>
      <c r="B3" s="219"/>
      <c r="C3" s="59" t="s">
        <v>14</v>
      </c>
      <c r="D3" s="219" t="s">
        <v>15</v>
      </c>
      <c r="E3" s="219"/>
    </row>
    <row r="4" spans="1:5" ht="18" x14ac:dyDescent="0.4">
      <c r="A4" s="221"/>
      <c r="B4" s="221"/>
      <c r="C4" s="19"/>
      <c r="D4" s="199">
        <f>C4*A4/1000</f>
        <v>0</v>
      </c>
      <c r="E4" s="199"/>
    </row>
    <row r="5" spans="1:5" ht="18" customHeight="1" x14ac:dyDescent="0.2">
      <c r="A5" s="133"/>
      <c r="B5" s="133"/>
      <c r="C5" s="133"/>
      <c r="D5" s="133"/>
      <c r="E5" s="133"/>
    </row>
    <row r="6" spans="1:5" ht="18" customHeight="1" x14ac:dyDescent="0.45">
      <c r="A6" s="218" t="s">
        <v>23</v>
      </c>
      <c r="B6" s="218"/>
      <c r="C6" s="218"/>
      <c r="D6" s="218"/>
      <c r="E6" s="218"/>
    </row>
    <row r="7" spans="1:5" ht="20.25" x14ac:dyDescent="0.2">
      <c r="A7" s="59" t="s">
        <v>17</v>
      </c>
      <c r="B7" s="59" t="s">
        <v>18</v>
      </c>
      <c r="C7" s="59" t="s">
        <v>203</v>
      </c>
      <c r="D7" s="59" t="s">
        <v>73</v>
      </c>
      <c r="E7" s="52" t="s">
        <v>22</v>
      </c>
    </row>
    <row r="8" spans="1:5" ht="18" x14ac:dyDescent="0.4">
      <c r="A8" s="52">
        <v>1</v>
      </c>
      <c r="B8" s="56" t="s">
        <v>19</v>
      </c>
      <c r="C8" s="19"/>
      <c r="D8" s="57"/>
      <c r="E8" s="87">
        <f>D8*C8/1000</f>
        <v>0</v>
      </c>
    </row>
    <row r="9" spans="1:5" ht="18" x14ac:dyDescent="0.4">
      <c r="A9" s="52">
        <v>2</v>
      </c>
      <c r="B9" s="56" t="s">
        <v>20</v>
      </c>
      <c r="C9" s="19"/>
      <c r="D9" s="57"/>
      <c r="E9" s="87">
        <f t="shared" ref="E9:E12" si="0">D9*C9/1000</f>
        <v>0</v>
      </c>
    </row>
    <row r="10" spans="1:5" ht="18" x14ac:dyDescent="0.4">
      <c r="A10" s="52">
        <v>3</v>
      </c>
      <c r="B10" s="56" t="s">
        <v>21</v>
      </c>
      <c r="C10" s="19"/>
      <c r="D10" s="57"/>
      <c r="E10" s="87">
        <f t="shared" si="0"/>
        <v>0</v>
      </c>
    </row>
    <row r="11" spans="1:5" ht="18" x14ac:dyDescent="0.4">
      <c r="A11" s="52">
        <v>4</v>
      </c>
      <c r="B11" s="56" t="s">
        <v>24</v>
      </c>
      <c r="C11" s="19"/>
      <c r="D11" s="57"/>
      <c r="E11" s="87">
        <f t="shared" si="0"/>
        <v>0</v>
      </c>
    </row>
    <row r="12" spans="1:5" ht="18" x14ac:dyDescent="0.4">
      <c r="A12" s="52">
        <v>5</v>
      </c>
      <c r="B12" s="56"/>
      <c r="C12" s="19"/>
      <c r="D12" s="57"/>
      <c r="E12" s="87">
        <f t="shared" si="0"/>
        <v>0</v>
      </c>
    </row>
    <row r="13" spans="1:5" ht="18" customHeight="1" x14ac:dyDescent="0.2">
      <c r="A13" s="200" t="s">
        <v>31</v>
      </c>
      <c r="B13" s="200"/>
      <c r="C13" s="200"/>
      <c r="D13" s="200"/>
      <c r="E13" s="87">
        <f>SUM(E8:E12)</f>
        <v>0</v>
      </c>
    </row>
    <row r="14" spans="1:5" ht="18" customHeight="1" x14ac:dyDescent="0.2">
      <c r="A14" s="223"/>
      <c r="B14" s="223"/>
      <c r="C14" s="223"/>
      <c r="D14" s="223"/>
      <c r="E14" s="223"/>
    </row>
    <row r="15" spans="1:5" ht="18" customHeight="1" x14ac:dyDescent="0.2">
      <c r="A15" s="222" t="s">
        <v>26</v>
      </c>
      <c r="B15" s="200"/>
      <c r="C15" s="200"/>
      <c r="D15" s="200"/>
      <c r="E15" s="200"/>
    </row>
    <row r="16" spans="1:5" ht="18" x14ac:dyDescent="0.2">
      <c r="A16" s="59" t="s">
        <v>17</v>
      </c>
      <c r="B16" s="59" t="s">
        <v>18</v>
      </c>
      <c r="C16" s="59" t="s">
        <v>25</v>
      </c>
      <c r="D16" s="59" t="s">
        <v>35</v>
      </c>
      <c r="E16" s="59" t="s">
        <v>36</v>
      </c>
    </row>
    <row r="17" spans="1:5" ht="18" x14ac:dyDescent="0.2">
      <c r="A17" s="52">
        <v>1</v>
      </c>
      <c r="B17" s="56" t="s">
        <v>140</v>
      </c>
      <c r="C17" s="19"/>
      <c r="D17" s="19"/>
      <c r="E17" s="87">
        <f>D17*C17</f>
        <v>0</v>
      </c>
    </row>
    <row r="18" spans="1:5" ht="18" x14ac:dyDescent="0.2">
      <c r="A18" s="52">
        <v>2</v>
      </c>
      <c r="B18" s="56" t="s">
        <v>27</v>
      </c>
      <c r="C18" s="19"/>
      <c r="D18" s="19"/>
      <c r="E18" s="87">
        <f t="shared" ref="E18:E31" si="1">D18*C18</f>
        <v>0</v>
      </c>
    </row>
    <row r="19" spans="1:5" ht="18" x14ac:dyDescent="0.2">
      <c r="A19" s="52">
        <v>3</v>
      </c>
      <c r="B19" s="56" t="s">
        <v>72</v>
      </c>
      <c r="C19" s="19"/>
      <c r="D19" s="19"/>
      <c r="E19" s="87">
        <f t="shared" si="1"/>
        <v>0</v>
      </c>
    </row>
    <row r="20" spans="1:5" ht="18" x14ac:dyDescent="0.2">
      <c r="A20" s="52">
        <v>4</v>
      </c>
      <c r="B20" s="56" t="s">
        <v>28</v>
      </c>
      <c r="C20" s="19"/>
      <c r="D20" s="19"/>
      <c r="E20" s="87">
        <f t="shared" si="1"/>
        <v>0</v>
      </c>
    </row>
    <row r="21" spans="1:5" ht="18" x14ac:dyDescent="0.2">
      <c r="A21" s="52">
        <v>5</v>
      </c>
      <c r="B21" s="56" t="s">
        <v>29</v>
      </c>
      <c r="C21" s="19"/>
      <c r="D21" s="19"/>
      <c r="E21" s="87">
        <f t="shared" si="1"/>
        <v>0</v>
      </c>
    </row>
    <row r="22" spans="1:5" ht="18" x14ac:dyDescent="0.2">
      <c r="A22" s="52">
        <v>6</v>
      </c>
      <c r="B22" s="56" t="s">
        <v>30</v>
      </c>
      <c r="C22" s="19"/>
      <c r="D22" s="19"/>
      <c r="E22" s="87">
        <f t="shared" si="1"/>
        <v>0</v>
      </c>
    </row>
    <row r="23" spans="1:5" ht="18" x14ac:dyDescent="0.2">
      <c r="A23" s="52">
        <v>7</v>
      </c>
      <c r="B23" s="19"/>
      <c r="C23" s="19"/>
      <c r="D23" s="19"/>
      <c r="E23" s="87">
        <f t="shared" si="1"/>
        <v>0</v>
      </c>
    </row>
    <row r="24" spans="1:5" ht="18" x14ac:dyDescent="0.2">
      <c r="A24" s="52">
        <v>8</v>
      </c>
      <c r="B24" s="19"/>
      <c r="C24" s="19"/>
      <c r="D24" s="19"/>
      <c r="E24" s="87">
        <f>D24*C24</f>
        <v>0</v>
      </c>
    </row>
    <row r="25" spans="1:5" ht="18" x14ac:dyDescent="0.2">
      <c r="A25" s="52">
        <v>9</v>
      </c>
      <c r="B25" s="19"/>
      <c r="C25" s="19"/>
      <c r="D25" s="19"/>
      <c r="E25" s="87">
        <f t="shared" si="1"/>
        <v>0</v>
      </c>
    </row>
    <row r="26" spans="1:5" ht="18" x14ac:dyDescent="0.2">
      <c r="A26" s="52">
        <v>10</v>
      </c>
      <c r="B26" s="19"/>
      <c r="C26" s="19"/>
      <c r="D26" s="19"/>
      <c r="E26" s="87">
        <f t="shared" si="1"/>
        <v>0</v>
      </c>
    </row>
    <row r="27" spans="1:5" ht="18" x14ac:dyDescent="0.2">
      <c r="A27" s="52">
        <v>11</v>
      </c>
      <c r="B27" s="19"/>
      <c r="C27" s="19"/>
      <c r="D27" s="19"/>
      <c r="E27" s="87">
        <f t="shared" si="1"/>
        <v>0</v>
      </c>
    </row>
    <row r="28" spans="1:5" ht="18" x14ac:dyDescent="0.2">
      <c r="A28" s="52">
        <v>12</v>
      </c>
      <c r="B28" s="19"/>
      <c r="C28" s="19"/>
      <c r="D28" s="19"/>
      <c r="E28" s="87">
        <f t="shared" si="1"/>
        <v>0</v>
      </c>
    </row>
    <row r="29" spans="1:5" ht="18" x14ac:dyDescent="0.2">
      <c r="A29" s="52">
        <v>13</v>
      </c>
      <c r="B29" s="19"/>
      <c r="C29" s="19"/>
      <c r="D29" s="19"/>
      <c r="E29" s="87">
        <f t="shared" si="1"/>
        <v>0</v>
      </c>
    </row>
    <row r="30" spans="1:5" ht="18" x14ac:dyDescent="0.2">
      <c r="A30" s="52">
        <v>14</v>
      </c>
      <c r="B30" s="19"/>
      <c r="C30" s="19"/>
      <c r="D30" s="19"/>
      <c r="E30" s="87">
        <f t="shared" si="1"/>
        <v>0</v>
      </c>
    </row>
    <row r="31" spans="1:5" ht="18" x14ac:dyDescent="0.2">
      <c r="A31" s="52">
        <v>15</v>
      </c>
      <c r="B31" s="19"/>
      <c r="C31" s="19"/>
      <c r="D31" s="19"/>
      <c r="E31" s="87">
        <f t="shared" si="1"/>
        <v>0</v>
      </c>
    </row>
    <row r="32" spans="1:5" ht="18" x14ac:dyDescent="0.2">
      <c r="A32" s="200" t="s">
        <v>31</v>
      </c>
      <c r="B32" s="200"/>
      <c r="C32" s="200"/>
      <c r="D32" s="200"/>
      <c r="E32" s="87">
        <f>SUM(E17:E31)</f>
        <v>0</v>
      </c>
    </row>
    <row r="33" spans="1:6" ht="18" customHeight="1" x14ac:dyDescent="0.2">
      <c r="A33" s="166"/>
      <c r="B33" s="167"/>
      <c r="C33" s="167"/>
      <c r="D33" s="167"/>
      <c r="E33" s="168"/>
    </row>
    <row r="34" spans="1:6" ht="18" customHeight="1" x14ac:dyDescent="0.45">
      <c r="A34" s="218" t="s">
        <v>32</v>
      </c>
      <c r="B34" s="218"/>
      <c r="C34" s="218"/>
      <c r="D34" s="218"/>
      <c r="E34" s="218"/>
      <c r="F34" s="58"/>
    </row>
    <row r="35" spans="1:6" ht="18" x14ac:dyDescent="0.4">
      <c r="A35" s="59" t="s">
        <v>17</v>
      </c>
      <c r="B35" s="219" t="s">
        <v>18</v>
      </c>
      <c r="C35" s="219"/>
      <c r="D35" s="220" t="s">
        <v>33</v>
      </c>
      <c r="E35" s="220"/>
    </row>
    <row r="36" spans="1:6" ht="18" x14ac:dyDescent="0.4">
      <c r="A36" s="52">
        <v>1</v>
      </c>
      <c r="B36" s="221"/>
      <c r="C36" s="221"/>
      <c r="D36" s="224"/>
      <c r="E36" s="224"/>
    </row>
    <row r="37" spans="1:6" ht="18" x14ac:dyDescent="0.4">
      <c r="A37" s="52">
        <v>2</v>
      </c>
      <c r="B37" s="221"/>
      <c r="C37" s="221"/>
      <c r="D37" s="224"/>
      <c r="E37" s="224"/>
    </row>
    <row r="38" spans="1:6" ht="18" x14ac:dyDescent="0.4">
      <c r="A38" s="52">
        <v>3</v>
      </c>
      <c r="B38" s="221"/>
      <c r="C38" s="221"/>
      <c r="D38" s="224"/>
      <c r="E38" s="224"/>
    </row>
    <row r="39" spans="1:6" ht="18" x14ac:dyDescent="0.4">
      <c r="A39" s="52">
        <v>4</v>
      </c>
      <c r="B39" s="221"/>
      <c r="C39" s="221"/>
      <c r="D39" s="224"/>
      <c r="E39" s="224"/>
    </row>
    <row r="40" spans="1:6" ht="18" x14ac:dyDescent="0.4">
      <c r="A40" s="52">
        <v>5</v>
      </c>
      <c r="B40" s="221"/>
      <c r="C40" s="221"/>
      <c r="D40" s="224"/>
      <c r="E40" s="224"/>
    </row>
    <row r="41" spans="1:6" ht="18" x14ac:dyDescent="0.4">
      <c r="A41" s="52">
        <v>6</v>
      </c>
      <c r="B41" s="221"/>
      <c r="C41" s="221"/>
      <c r="D41" s="224"/>
      <c r="E41" s="224"/>
    </row>
    <row r="42" spans="1:6" ht="18" x14ac:dyDescent="0.4">
      <c r="A42" s="200" t="s">
        <v>31</v>
      </c>
      <c r="B42" s="200"/>
      <c r="C42" s="200"/>
      <c r="D42" s="227">
        <f>SUM(D36:E41)</f>
        <v>0</v>
      </c>
      <c r="E42" s="227"/>
    </row>
    <row r="43" spans="1:6" ht="18" customHeight="1" x14ac:dyDescent="0.2">
      <c r="A43" s="166"/>
      <c r="B43" s="167"/>
      <c r="C43" s="167"/>
      <c r="D43" s="167"/>
      <c r="E43" s="168"/>
    </row>
    <row r="44" spans="1:6" ht="18" customHeight="1" x14ac:dyDescent="0.45">
      <c r="A44" s="218" t="s">
        <v>37</v>
      </c>
      <c r="B44" s="218"/>
      <c r="C44" s="218"/>
      <c r="D44" s="218"/>
      <c r="E44" s="218"/>
    </row>
    <row r="45" spans="1:6" ht="18" x14ac:dyDescent="0.2">
      <c r="A45" s="59" t="s">
        <v>17</v>
      </c>
      <c r="B45" s="59" t="s">
        <v>18</v>
      </c>
      <c r="C45" s="59" t="s">
        <v>25</v>
      </c>
      <c r="D45" s="59" t="s">
        <v>214</v>
      </c>
      <c r="E45" s="59" t="s">
        <v>36</v>
      </c>
    </row>
    <row r="46" spans="1:6" ht="18" x14ac:dyDescent="0.2">
      <c r="A46" s="52">
        <v>1</v>
      </c>
      <c r="B46" s="19"/>
      <c r="C46" s="19"/>
      <c r="D46" s="19"/>
      <c r="E46" s="87">
        <f>C46*D46/1000</f>
        <v>0</v>
      </c>
    </row>
    <row r="47" spans="1:6" ht="18" x14ac:dyDescent="0.2">
      <c r="A47" s="52">
        <v>2</v>
      </c>
      <c r="B47" s="19"/>
      <c r="C47" s="19"/>
      <c r="D47" s="19"/>
      <c r="E47" s="87">
        <f t="shared" ref="E47:E50" si="2">C47*D47/1000</f>
        <v>0</v>
      </c>
    </row>
    <row r="48" spans="1:6" ht="18" x14ac:dyDescent="0.2">
      <c r="A48" s="52">
        <v>3</v>
      </c>
      <c r="B48" s="19"/>
      <c r="C48" s="19"/>
      <c r="D48" s="19"/>
      <c r="E48" s="87">
        <f t="shared" si="2"/>
        <v>0</v>
      </c>
    </row>
    <row r="49" spans="1:5" ht="18" x14ac:dyDescent="0.2">
      <c r="A49" s="52">
        <v>4</v>
      </c>
      <c r="B49" s="19"/>
      <c r="C49" s="19"/>
      <c r="D49" s="19"/>
      <c r="E49" s="87">
        <f t="shared" si="2"/>
        <v>0</v>
      </c>
    </row>
    <row r="50" spans="1:5" ht="18" x14ac:dyDescent="0.2">
      <c r="A50" s="52">
        <v>5</v>
      </c>
      <c r="B50" s="19"/>
      <c r="C50" s="19"/>
      <c r="D50" s="19"/>
      <c r="E50" s="87">
        <f t="shared" si="2"/>
        <v>0</v>
      </c>
    </row>
    <row r="51" spans="1:5" ht="18" x14ac:dyDescent="0.2">
      <c r="A51" s="200" t="s">
        <v>31</v>
      </c>
      <c r="B51" s="200"/>
      <c r="C51" s="200"/>
      <c r="D51" s="200"/>
      <c r="E51" s="87">
        <f>SUM(E46:E50)</f>
        <v>0</v>
      </c>
    </row>
    <row r="52" spans="1:5" ht="18" customHeight="1" x14ac:dyDescent="0.2">
      <c r="A52" s="133"/>
      <c r="B52" s="133"/>
      <c r="C52" s="133"/>
      <c r="D52" s="133"/>
      <c r="E52" s="133"/>
    </row>
    <row r="53" spans="1:5" ht="18.75" x14ac:dyDescent="0.45">
      <c r="A53" s="218" t="s">
        <v>229</v>
      </c>
      <c r="B53" s="218"/>
      <c r="C53" s="218"/>
      <c r="D53" s="218"/>
      <c r="E53" s="218"/>
    </row>
    <row r="54" spans="1:5" ht="18" x14ac:dyDescent="0.2">
      <c r="A54" s="79" t="s">
        <v>11</v>
      </c>
      <c r="B54" s="207" t="s">
        <v>48</v>
      </c>
      <c r="C54" s="208"/>
      <c r="D54" s="209"/>
      <c r="E54" s="79" t="s">
        <v>22</v>
      </c>
    </row>
    <row r="55" spans="1:5" ht="18" x14ac:dyDescent="0.2">
      <c r="A55" s="77">
        <v>1</v>
      </c>
      <c r="B55" s="207" t="s">
        <v>231</v>
      </c>
      <c r="C55" s="208"/>
      <c r="D55" s="209"/>
      <c r="E55" s="85"/>
    </row>
    <row r="56" spans="1:5" ht="18" x14ac:dyDescent="0.2">
      <c r="A56" s="77">
        <v>2</v>
      </c>
      <c r="B56" s="207" t="s">
        <v>233</v>
      </c>
      <c r="C56" s="208"/>
      <c r="D56" s="209"/>
      <c r="E56" s="85"/>
    </row>
    <row r="57" spans="1:5" ht="18" x14ac:dyDescent="0.2">
      <c r="A57" s="77">
        <v>3</v>
      </c>
      <c r="B57" s="207" t="s">
        <v>230</v>
      </c>
      <c r="C57" s="208"/>
      <c r="D57" s="209"/>
      <c r="E57" s="85"/>
    </row>
    <row r="58" spans="1:5" ht="18" x14ac:dyDescent="0.2">
      <c r="A58" s="77">
        <v>4</v>
      </c>
      <c r="B58" s="207" t="s">
        <v>232</v>
      </c>
      <c r="C58" s="208"/>
      <c r="D58" s="209"/>
      <c r="E58" s="85"/>
    </row>
    <row r="59" spans="1:5" ht="18" x14ac:dyDescent="0.2">
      <c r="A59" s="215" t="s">
        <v>31</v>
      </c>
      <c r="B59" s="216"/>
      <c r="C59" s="216"/>
      <c r="D59" s="217"/>
      <c r="E59" s="87">
        <f>SUM(E55:E58)</f>
        <v>0</v>
      </c>
    </row>
    <row r="60" spans="1:5" ht="18" customHeight="1" x14ac:dyDescent="0.2">
      <c r="A60" s="133"/>
      <c r="B60" s="133"/>
      <c r="C60" s="133"/>
      <c r="D60" s="133"/>
      <c r="E60" s="133"/>
    </row>
    <row r="61" spans="1:5" ht="18" customHeight="1" x14ac:dyDescent="0.45">
      <c r="A61" s="218" t="s">
        <v>38</v>
      </c>
      <c r="B61" s="218"/>
      <c r="C61" s="218"/>
      <c r="D61" s="218"/>
      <c r="E61" s="218"/>
    </row>
    <row r="62" spans="1:5" ht="18" x14ac:dyDescent="0.4">
      <c r="A62" s="220" t="s">
        <v>41</v>
      </c>
      <c r="B62" s="220"/>
      <c r="C62" s="220"/>
      <c r="D62" s="220" t="s">
        <v>40</v>
      </c>
      <c r="E62" s="220"/>
    </row>
    <row r="63" spans="1:5" ht="18" x14ac:dyDescent="0.4">
      <c r="A63" s="220" t="s">
        <v>16</v>
      </c>
      <c r="B63" s="220"/>
      <c r="C63" s="220"/>
      <c r="D63" s="227">
        <f>D4</f>
        <v>0</v>
      </c>
      <c r="E63" s="227"/>
    </row>
    <row r="64" spans="1:5" ht="18" x14ac:dyDescent="0.4">
      <c r="A64" s="220" t="s">
        <v>23</v>
      </c>
      <c r="B64" s="220"/>
      <c r="C64" s="220"/>
      <c r="D64" s="227">
        <f>E13</f>
        <v>0</v>
      </c>
      <c r="E64" s="227"/>
    </row>
    <row r="65" spans="1:5" ht="18" x14ac:dyDescent="0.4">
      <c r="A65" s="220" t="s">
        <v>39</v>
      </c>
      <c r="B65" s="220"/>
      <c r="C65" s="220"/>
      <c r="D65" s="227">
        <f>E32</f>
        <v>0</v>
      </c>
      <c r="E65" s="227"/>
    </row>
    <row r="66" spans="1:5" ht="18" x14ac:dyDescent="0.4">
      <c r="A66" s="220" t="s">
        <v>32</v>
      </c>
      <c r="B66" s="220"/>
      <c r="C66" s="220"/>
      <c r="D66" s="227">
        <f>D42</f>
        <v>0</v>
      </c>
      <c r="E66" s="227"/>
    </row>
    <row r="67" spans="1:5" ht="18" x14ac:dyDescent="0.4">
      <c r="A67" s="220" t="s">
        <v>37</v>
      </c>
      <c r="B67" s="220"/>
      <c r="C67" s="220"/>
      <c r="D67" s="227">
        <f>E51</f>
        <v>0</v>
      </c>
      <c r="E67" s="227"/>
    </row>
    <row r="68" spans="1:5" ht="18" x14ac:dyDescent="0.4">
      <c r="A68" s="210" t="s">
        <v>229</v>
      </c>
      <c r="B68" s="211"/>
      <c r="C68" s="212"/>
      <c r="D68" s="213">
        <f>E59</f>
        <v>0</v>
      </c>
      <c r="E68" s="214"/>
    </row>
    <row r="69" spans="1:5" ht="18" x14ac:dyDescent="0.4">
      <c r="A69" s="220" t="s">
        <v>44</v>
      </c>
      <c r="B69" s="220"/>
      <c r="C69" s="220"/>
      <c r="D69" s="227">
        <f>SUM(D63:E68)</f>
        <v>0</v>
      </c>
      <c r="E69" s="227"/>
    </row>
    <row r="70" spans="1:5" ht="18" x14ac:dyDescent="0.4">
      <c r="A70" s="220" t="s">
        <v>42</v>
      </c>
      <c r="B70" s="220"/>
      <c r="C70" s="220"/>
      <c r="D70" s="227">
        <f xml:space="preserve"> D69*0.05</f>
        <v>0</v>
      </c>
      <c r="E70" s="227"/>
    </row>
    <row r="71" spans="1:5" ht="18.75" x14ac:dyDescent="0.45">
      <c r="A71" s="218" t="s">
        <v>43</v>
      </c>
      <c r="B71" s="218"/>
      <c r="C71" s="218"/>
      <c r="D71" s="228">
        <f xml:space="preserve"> SUM(D69:E70)</f>
        <v>0</v>
      </c>
      <c r="E71" s="228"/>
    </row>
    <row r="72" spans="1:5" ht="18" customHeight="1" x14ac:dyDescent="0.2">
      <c r="A72" s="166"/>
      <c r="B72" s="167"/>
      <c r="C72" s="167"/>
      <c r="D72" s="167"/>
      <c r="E72" s="168"/>
    </row>
  </sheetData>
  <sheetProtection password="DD4B" sheet="1" objects="1" scenarios="1"/>
  <mergeCells count="64">
    <mergeCell ref="A33:E33"/>
    <mergeCell ref="A43:E43"/>
    <mergeCell ref="A60:E60"/>
    <mergeCell ref="A72:E72"/>
    <mergeCell ref="A71:C71"/>
    <mergeCell ref="D71:E71"/>
    <mergeCell ref="A65:C65"/>
    <mergeCell ref="A66:C66"/>
    <mergeCell ref="A67:C67"/>
    <mergeCell ref="A69:C69"/>
    <mergeCell ref="D67:E67"/>
    <mergeCell ref="D69:E69"/>
    <mergeCell ref="D64:E64"/>
    <mergeCell ref="D65:E65"/>
    <mergeCell ref="D66:E66"/>
    <mergeCell ref="A70:C70"/>
    <mergeCell ref="D70:E70"/>
    <mergeCell ref="A61:E61"/>
    <mergeCell ref="A62:C62"/>
    <mergeCell ref="A63:C63"/>
    <mergeCell ref="A64:C64"/>
    <mergeCell ref="D62:E62"/>
    <mergeCell ref="D63:E63"/>
    <mergeCell ref="A1:E1"/>
    <mergeCell ref="A44:E44"/>
    <mergeCell ref="A42:C42"/>
    <mergeCell ref="D42:E42"/>
    <mergeCell ref="A34:E34"/>
    <mergeCell ref="D3:E3"/>
    <mergeCell ref="D4:E4"/>
    <mergeCell ref="A3:B3"/>
    <mergeCell ref="A4:B4"/>
    <mergeCell ref="B39:C39"/>
    <mergeCell ref="B40:C40"/>
    <mergeCell ref="B41:C41"/>
    <mergeCell ref="D36:E36"/>
    <mergeCell ref="D37:E37"/>
    <mergeCell ref="A6:E6"/>
    <mergeCell ref="A13:D13"/>
    <mergeCell ref="A51:D51"/>
    <mergeCell ref="D38:E38"/>
    <mergeCell ref="D39:E39"/>
    <mergeCell ref="D40:E40"/>
    <mergeCell ref="D41:E41"/>
    <mergeCell ref="A2:E2"/>
    <mergeCell ref="A15:E15"/>
    <mergeCell ref="A32:D32"/>
    <mergeCell ref="A5:E5"/>
    <mergeCell ref="A14:E14"/>
    <mergeCell ref="B35:C35"/>
    <mergeCell ref="D35:E35"/>
    <mergeCell ref="B36:C36"/>
    <mergeCell ref="B37:C37"/>
    <mergeCell ref="B38:C38"/>
    <mergeCell ref="A52:E52"/>
    <mergeCell ref="A53:E53"/>
    <mergeCell ref="B55:D55"/>
    <mergeCell ref="B56:D56"/>
    <mergeCell ref="B57:D57"/>
    <mergeCell ref="B58:D58"/>
    <mergeCell ref="B54:D54"/>
    <mergeCell ref="A68:C68"/>
    <mergeCell ref="D68:E68"/>
    <mergeCell ref="A59:D59"/>
  </mergeCells>
  <pageMargins left="0.7" right="0.7" top="0.75" bottom="0.75" header="0.3" footer="0.3"/>
  <pageSetup paperSize="9" orientation="portrait" verticalDpi="0"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99"/>
  <sheetViews>
    <sheetView rightToLeft="1" topLeftCell="A31" zoomScaleNormal="100" workbookViewId="0">
      <selection activeCell="E83" sqref="E83:F83"/>
    </sheetView>
  </sheetViews>
  <sheetFormatPr defaultRowHeight="14.25" x14ac:dyDescent="0.2"/>
  <cols>
    <col min="1" max="1" width="5" style="1" customWidth="1"/>
    <col min="2" max="2" width="19.25" style="1" customWidth="1"/>
    <col min="3" max="3" width="9.5" style="1" customWidth="1"/>
    <col min="4" max="4" width="10.125" style="1" customWidth="1"/>
    <col min="5" max="5" width="12.625" style="1" customWidth="1"/>
    <col min="6" max="6" width="15.875" style="1" customWidth="1"/>
    <col min="7" max="16384" width="9" style="1"/>
  </cols>
  <sheetData>
    <row r="1" spans="1:6" ht="18.95" customHeight="1" x14ac:dyDescent="0.2">
      <c r="A1" s="100" t="s">
        <v>178</v>
      </c>
      <c r="B1" s="100"/>
      <c r="C1" s="100"/>
      <c r="D1" s="100"/>
      <c r="E1" s="100"/>
      <c r="F1" s="100"/>
    </row>
    <row r="2" spans="1:6" ht="18" customHeight="1" x14ac:dyDescent="0.2">
      <c r="A2" s="100" t="s">
        <v>66</v>
      </c>
      <c r="B2" s="100"/>
      <c r="C2" s="100"/>
      <c r="D2" s="100"/>
      <c r="E2" s="100"/>
      <c r="F2" s="100"/>
    </row>
    <row r="3" spans="1:6" ht="18" x14ac:dyDescent="0.2">
      <c r="A3" s="52" t="s">
        <v>11</v>
      </c>
      <c r="B3" s="52" t="s">
        <v>48</v>
      </c>
      <c r="C3" s="52" t="s">
        <v>65</v>
      </c>
      <c r="D3" s="52" t="s">
        <v>64</v>
      </c>
      <c r="E3" s="52" t="s">
        <v>63</v>
      </c>
      <c r="F3" s="52" t="s">
        <v>22</v>
      </c>
    </row>
    <row r="4" spans="1:6" ht="18" x14ac:dyDescent="0.2">
      <c r="A4" s="52">
        <v>1</v>
      </c>
      <c r="B4" s="19"/>
      <c r="C4" s="19"/>
      <c r="D4" s="19"/>
      <c r="E4" s="19"/>
      <c r="F4" s="70">
        <f>C4*E4/1000</f>
        <v>0</v>
      </c>
    </row>
    <row r="5" spans="1:6" ht="18" x14ac:dyDescent="0.2">
      <c r="A5" s="52">
        <v>2</v>
      </c>
      <c r="B5" s="19"/>
      <c r="C5" s="19"/>
      <c r="D5" s="19"/>
      <c r="E5" s="19"/>
      <c r="F5" s="70">
        <f t="shared" ref="F5:F18" si="0">C5*E5/1000</f>
        <v>0</v>
      </c>
    </row>
    <row r="6" spans="1:6" ht="18" x14ac:dyDescent="0.2">
      <c r="A6" s="52">
        <v>3</v>
      </c>
      <c r="B6" s="19"/>
      <c r="C6" s="19"/>
      <c r="D6" s="19"/>
      <c r="E6" s="19"/>
      <c r="F6" s="70">
        <f t="shared" si="0"/>
        <v>0</v>
      </c>
    </row>
    <row r="7" spans="1:6" ht="18" x14ac:dyDescent="0.2">
      <c r="A7" s="52">
        <v>4</v>
      </c>
      <c r="B7" s="19"/>
      <c r="C7" s="19"/>
      <c r="D7" s="19"/>
      <c r="E7" s="19"/>
      <c r="F7" s="70">
        <f t="shared" si="0"/>
        <v>0</v>
      </c>
    </row>
    <row r="8" spans="1:6" ht="18" x14ac:dyDescent="0.2">
      <c r="A8" s="52">
        <v>5</v>
      </c>
      <c r="B8" s="19"/>
      <c r="C8" s="19"/>
      <c r="D8" s="19"/>
      <c r="E8" s="19"/>
      <c r="F8" s="70">
        <f t="shared" si="0"/>
        <v>0</v>
      </c>
    </row>
    <row r="9" spans="1:6" ht="18" x14ac:dyDescent="0.2">
      <c r="A9" s="52">
        <v>6</v>
      </c>
      <c r="B9" s="19"/>
      <c r="C9" s="19"/>
      <c r="D9" s="19"/>
      <c r="E9" s="19"/>
      <c r="F9" s="70">
        <f t="shared" si="0"/>
        <v>0</v>
      </c>
    </row>
    <row r="10" spans="1:6" ht="18" x14ac:dyDescent="0.2">
      <c r="A10" s="52">
        <v>7</v>
      </c>
      <c r="B10" s="19"/>
      <c r="C10" s="19"/>
      <c r="D10" s="19"/>
      <c r="E10" s="19"/>
      <c r="F10" s="70">
        <f t="shared" si="0"/>
        <v>0</v>
      </c>
    </row>
    <row r="11" spans="1:6" ht="18" x14ac:dyDescent="0.2">
      <c r="A11" s="52">
        <v>8</v>
      </c>
      <c r="B11" s="19"/>
      <c r="C11" s="19"/>
      <c r="D11" s="19"/>
      <c r="E11" s="19"/>
      <c r="F11" s="70">
        <f t="shared" si="0"/>
        <v>0</v>
      </c>
    </row>
    <row r="12" spans="1:6" ht="18" x14ac:dyDescent="0.2">
      <c r="A12" s="52">
        <v>9</v>
      </c>
      <c r="B12" s="19"/>
      <c r="C12" s="19"/>
      <c r="D12" s="19"/>
      <c r="E12" s="19"/>
      <c r="F12" s="70">
        <f t="shared" si="0"/>
        <v>0</v>
      </c>
    </row>
    <row r="13" spans="1:6" ht="18" x14ac:dyDescent="0.2">
      <c r="A13" s="52">
        <v>10</v>
      </c>
      <c r="B13" s="19"/>
      <c r="C13" s="19"/>
      <c r="D13" s="19"/>
      <c r="E13" s="19"/>
      <c r="F13" s="70">
        <f t="shared" si="0"/>
        <v>0</v>
      </c>
    </row>
    <row r="14" spans="1:6" ht="18" x14ac:dyDescent="0.2">
      <c r="A14" s="52">
        <v>11</v>
      </c>
      <c r="B14" s="19"/>
      <c r="C14" s="19"/>
      <c r="D14" s="19"/>
      <c r="E14" s="19"/>
      <c r="F14" s="70">
        <f t="shared" si="0"/>
        <v>0</v>
      </c>
    </row>
    <row r="15" spans="1:6" ht="18" x14ac:dyDescent="0.2">
      <c r="A15" s="52">
        <v>12</v>
      </c>
      <c r="B15" s="19"/>
      <c r="C15" s="19"/>
      <c r="D15" s="19"/>
      <c r="E15" s="19"/>
      <c r="F15" s="70">
        <f>C15*E15/1000</f>
        <v>0</v>
      </c>
    </row>
    <row r="16" spans="1:6" ht="18" x14ac:dyDescent="0.2">
      <c r="A16" s="52">
        <v>13</v>
      </c>
      <c r="B16" s="19"/>
      <c r="C16" s="19"/>
      <c r="D16" s="19"/>
      <c r="E16" s="19"/>
      <c r="F16" s="70">
        <f t="shared" si="0"/>
        <v>0</v>
      </c>
    </row>
    <row r="17" spans="1:6" ht="18" x14ac:dyDescent="0.2">
      <c r="A17" s="52">
        <v>14</v>
      </c>
      <c r="B17" s="19"/>
      <c r="C17" s="19"/>
      <c r="D17" s="19"/>
      <c r="E17" s="19"/>
      <c r="F17" s="70">
        <f t="shared" si="0"/>
        <v>0</v>
      </c>
    </row>
    <row r="18" spans="1:6" ht="18" x14ac:dyDescent="0.2">
      <c r="A18" s="52">
        <v>15</v>
      </c>
      <c r="B18" s="19"/>
      <c r="C18" s="19"/>
      <c r="D18" s="19"/>
      <c r="E18" s="19"/>
      <c r="F18" s="70">
        <f t="shared" si="0"/>
        <v>0</v>
      </c>
    </row>
    <row r="19" spans="1:6" ht="18" x14ac:dyDescent="0.2">
      <c r="A19" s="200" t="s">
        <v>44</v>
      </c>
      <c r="B19" s="200"/>
      <c r="C19" s="200"/>
      <c r="D19" s="200"/>
      <c r="E19" s="200"/>
      <c r="F19" s="70">
        <f>SUM(F4:F18)</f>
        <v>0</v>
      </c>
    </row>
    <row r="20" spans="1:6" ht="18" customHeight="1" x14ac:dyDescent="0.2">
      <c r="A20" s="133"/>
      <c r="B20" s="133"/>
      <c r="C20" s="133"/>
      <c r="D20" s="133"/>
      <c r="E20" s="133"/>
      <c r="F20" s="133"/>
    </row>
    <row r="21" spans="1:6" ht="18" customHeight="1" x14ac:dyDescent="0.2">
      <c r="A21" s="100" t="s">
        <v>62</v>
      </c>
      <c r="B21" s="100"/>
      <c r="C21" s="100"/>
      <c r="D21" s="100"/>
      <c r="E21" s="100"/>
      <c r="F21" s="100"/>
    </row>
    <row r="22" spans="1:6" ht="36" x14ac:dyDescent="0.2">
      <c r="A22" s="52" t="s">
        <v>11</v>
      </c>
      <c r="B22" s="52" t="s">
        <v>48</v>
      </c>
      <c r="C22" s="52" t="s">
        <v>25</v>
      </c>
      <c r="D22" s="200" t="s">
        <v>78</v>
      </c>
      <c r="E22" s="200"/>
      <c r="F22" s="53" t="s">
        <v>61</v>
      </c>
    </row>
    <row r="23" spans="1:6" ht="18" x14ac:dyDescent="0.2">
      <c r="A23" s="52">
        <v>1</v>
      </c>
      <c r="B23" s="47" t="s">
        <v>75</v>
      </c>
      <c r="C23" s="19"/>
      <c r="D23" s="230"/>
      <c r="E23" s="230"/>
      <c r="F23" s="70">
        <f>D23*C23*12/1000</f>
        <v>0</v>
      </c>
    </row>
    <row r="24" spans="1:6" ht="18" x14ac:dyDescent="0.2">
      <c r="A24" s="52">
        <v>2</v>
      </c>
      <c r="B24" s="47" t="s">
        <v>82</v>
      </c>
      <c r="C24" s="19"/>
      <c r="D24" s="230"/>
      <c r="E24" s="230"/>
      <c r="F24" s="70">
        <f t="shared" ref="F24:F32" si="1">D24*C24*12/1000</f>
        <v>0</v>
      </c>
    </row>
    <row r="25" spans="1:6" ht="18" x14ac:dyDescent="0.2">
      <c r="A25" s="52">
        <v>3</v>
      </c>
      <c r="B25" s="47" t="s">
        <v>83</v>
      </c>
      <c r="C25" s="19"/>
      <c r="D25" s="230"/>
      <c r="E25" s="230"/>
      <c r="F25" s="70">
        <f t="shared" si="1"/>
        <v>0</v>
      </c>
    </row>
    <row r="26" spans="1:6" ht="18" x14ac:dyDescent="0.2">
      <c r="A26" s="52">
        <v>4</v>
      </c>
      <c r="B26" s="47" t="s">
        <v>76</v>
      </c>
      <c r="C26" s="19"/>
      <c r="D26" s="230"/>
      <c r="E26" s="230"/>
      <c r="F26" s="70">
        <f t="shared" si="1"/>
        <v>0</v>
      </c>
    </row>
    <row r="27" spans="1:6" ht="18" x14ac:dyDescent="0.2">
      <c r="A27" s="52">
        <v>5</v>
      </c>
      <c r="B27" s="47" t="s">
        <v>77</v>
      </c>
      <c r="C27" s="19"/>
      <c r="D27" s="230"/>
      <c r="E27" s="230"/>
      <c r="F27" s="70">
        <f t="shared" si="1"/>
        <v>0</v>
      </c>
    </row>
    <row r="28" spans="1:6" ht="18" x14ac:dyDescent="0.2">
      <c r="A28" s="52">
        <v>6</v>
      </c>
      <c r="B28" s="19"/>
      <c r="C28" s="19"/>
      <c r="D28" s="230"/>
      <c r="E28" s="230"/>
      <c r="F28" s="70">
        <f t="shared" si="1"/>
        <v>0</v>
      </c>
    </row>
    <row r="29" spans="1:6" ht="18" x14ac:dyDescent="0.2">
      <c r="A29" s="52">
        <v>7</v>
      </c>
      <c r="B29" s="19"/>
      <c r="C29" s="19"/>
      <c r="D29" s="230"/>
      <c r="E29" s="230"/>
      <c r="F29" s="70">
        <f t="shared" si="1"/>
        <v>0</v>
      </c>
    </row>
    <row r="30" spans="1:6" ht="18" x14ac:dyDescent="0.2">
      <c r="A30" s="52">
        <v>8</v>
      </c>
      <c r="B30" s="19"/>
      <c r="C30" s="19"/>
      <c r="D30" s="230"/>
      <c r="E30" s="230"/>
      <c r="F30" s="70">
        <f t="shared" si="1"/>
        <v>0</v>
      </c>
    </row>
    <row r="31" spans="1:6" ht="18" x14ac:dyDescent="0.2">
      <c r="A31" s="52">
        <v>9</v>
      </c>
      <c r="B31" s="19"/>
      <c r="C31" s="19"/>
      <c r="D31" s="230"/>
      <c r="E31" s="230"/>
      <c r="F31" s="70">
        <f t="shared" si="1"/>
        <v>0</v>
      </c>
    </row>
    <row r="32" spans="1:6" ht="18" x14ac:dyDescent="0.2">
      <c r="A32" s="52">
        <v>10</v>
      </c>
      <c r="B32" s="19"/>
      <c r="C32" s="19"/>
      <c r="D32" s="230"/>
      <c r="E32" s="230"/>
      <c r="F32" s="70">
        <f t="shared" si="1"/>
        <v>0</v>
      </c>
    </row>
    <row r="33" spans="1:6" ht="18" x14ac:dyDescent="0.2">
      <c r="A33" s="200" t="s">
        <v>44</v>
      </c>
      <c r="B33" s="200"/>
      <c r="C33" s="52">
        <f>SUM(C23:C32)</f>
        <v>0</v>
      </c>
      <c r="D33" s="233" t="s">
        <v>60</v>
      </c>
      <c r="E33" s="200"/>
      <c r="F33" s="70">
        <f>SUM(F23:F32)</f>
        <v>0</v>
      </c>
    </row>
    <row r="34" spans="1:6" ht="18" customHeight="1" x14ac:dyDescent="0.2">
      <c r="A34" s="167"/>
      <c r="B34" s="167"/>
      <c r="C34" s="167"/>
      <c r="D34" s="167"/>
      <c r="E34" s="167"/>
      <c r="F34" s="168"/>
    </row>
    <row r="35" spans="1:6" ht="18" customHeight="1" x14ac:dyDescent="0.2">
      <c r="A35" s="100" t="s">
        <v>59</v>
      </c>
      <c r="B35" s="100"/>
      <c r="C35" s="100"/>
      <c r="D35" s="100"/>
      <c r="E35" s="100"/>
      <c r="F35" s="100"/>
    </row>
    <row r="36" spans="1:6" ht="18" x14ac:dyDescent="0.2">
      <c r="A36" s="52" t="s">
        <v>11</v>
      </c>
      <c r="B36" s="52" t="s">
        <v>48</v>
      </c>
      <c r="C36" s="200" t="s">
        <v>58</v>
      </c>
      <c r="D36" s="200"/>
      <c r="E36" s="52" t="s">
        <v>57</v>
      </c>
      <c r="F36" s="52" t="s">
        <v>22</v>
      </c>
    </row>
    <row r="37" spans="1:6" ht="18" x14ac:dyDescent="0.2">
      <c r="A37" s="52">
        <v>1</v>
      </c>
      <c r="B37" s="55" t="s">
        <v>23</v>
      </c>
      <c r="C37" s="232">
        <f>'7'!D64</f>
        <v>0</v>
      </c>
      <c r="D37" s="232"/>
      <c r="E37" s="60"/>
      <c r="F37" s="70">
        <f>C37*E37</f>
        <v>0</v>
      </c>
    </row>
    <row r="38" spans="1:6" ht="18" x14ac:dyDescent="0.2">
      <c r="A38" s="52">
        <v>2</v>
      </c>
      <c r="B38" s="55" t="s">
        <v>74</v>
      </c>
      <c r="C38" s="232">
        <f>'7'!D65</f>
        <v>0</v>
      </c>
      <c r="D38" s="232"/>
      <c r="E38" s="60"/>
      <c r="F38" s="70">
        <f t="shared" ref="F38:F40" si="2">C38*E38</f>
        <v>0</v>
      </c>
    </row>
    <row r="39" spans="1:6" ht="18" x14ac:dyDescent="0.2">
      <c r="A39" s="52">
        <v>3</v>
      </c>
      <c r="B39" s="55" t="s">
        <v>56</v>
      </c>
      <c r="C39" s="232">
        <f>'7'!D66</f>
        <v>0</v>
      </c>
      <c r="D39" s="232"/>
      <c r="E39" s="60"/>
      <c r="F39" s="70">
        <f t="shared" si="2"/>
        <v>0</v>
      </c>
    </row>
    <row r="40" spans="1:6" ht="18" x14ac:dyDescent="0.2">
      <c r="A40" s="52">
        <v>4</v>
      </c>
      <c r="B40" s="55" t="s">
        <v>55</v>
      </c>
      <c r="C40" s="232">
        <f>'7'!D67</f>
        <v>0</v>
      </c>
      <c r="D40" s="232"/>
      <c r="E40" s="60"/>
      <c r="F40" s="70">
        <f t="shared" si="2"/>
        <v>0</v>
      </c>
    </row>
    <row r="41" spans="1:6" ht="18" x14ac:dyDescent="0.4">
      <c r="A41" s="220" t="s">
        <v>44</v>
      </c>
      <c r="B41" s="220"/>
      <c r="C41" s="220"/>
      <c r="D41" s="220"/>
      <c r="E41" s="220"/>
      <c r="F41" s="70">
        <f>SUM(F37:F40)</f>
        <v>0</v>
      </c>
    </row>
    <row r="42" spans="1:6" ht="18" customHeight="1" x14ac:dyDescent="0.2">
      <c r="A42" s="133"/>
      <c r="B42" s="133"/>
      <c r="C42" s="133"/>
      <c r="D42" s="133"/>
      <c r="E42" s="133"/>
      <c r="F42" s="133"/>
    </row>
    <row r="43" spans="1:6" ht="18" customHeight="1" x14ac:dyDescent="0.2">
      <c r="A43" s="100" t="s">
        <v>54</v>
      </c>
      <c r="B43" s="100"/>
      <c r="C43" s="100"/>
      <c r="D43" s="100"/>
      <c r="E43" s="100"/>
      <c r="F43" s="100"/>
    </row>
    <row r="44" spans="1:6" ht="18" x14ac:dyDescent="0.2">
      <c r="A44" s="52" t="s">
        <v>11</v>
      </c>
      <c r="B44" s="200" t="s">
        <v>48</v>
      </c>
      <c r="C44" s="200"/>
      <c r="D44" s="200" t="s">
        <v>79</v>
      </c>
      <c r="E44" s="200"/>
      <c r="F44" s="52" t="s">
        <v>47</v>
      </c>
    </row>
    <row r="45" spans="1:6" ht="18" x14ac:dyDescent="0.2">
      <c r="A45" s="52">
        <v>1</v>
      </c>
      <c r="B45" s="231" t="s">
        <v>53</v>
      </c>
      <c r="C45" s="231"/>
      <c r="D45" s="230"/>
      <c r="E45" s="230"/>
      <c r="F45" s="70">
        <f>D45*12/1000</f>
        <v>0</v>
      </c>
    </row>
    <row r="46" spans="1:6" ht="18" x14ac:dyDescent="0.2">
      <c r="A46" s="52">
        <v>2</v>
      </c>
      <c r="B46" s="231" t="s">
        <v>52</v>
      </c>
      <c r="C46" s="231"/>
      <c r="D46" s="230"/>
      <c r="E46" s="230"/>
      <c r="F46" s="70">
        <f t="shared" ref="F46:F49" si="3">D46*12/1000</f>
        <v>0</v>
      </c>
    </row>
    <row r="47" spans="1:6" ht="18" x14ac:dyDescent="0.2">
      <c r="A47" s="52">
        <v>3</v>
      </c>
      <c r="B47" s="231" t="s">
        <v>51</v>
      </c>
      <c r="C47" s="231"/>
      <c r="D47" s="230"/>
      <c r="E47" s="230"/>
      <c r="F47" s="70">
        <f t="shared" si="3"/>
        <v>0</v>
      </c>
    </row>
    <row r="48" spans="1:6" ht="18" x14ac:dyDescent="0.2">
      <c r="A48" s="52">
        <v>4</v>
      </c>
      <c r="B48" s="231" t="s">
        <v>50</v>
      </c>
      <c r="C48" s="231"/>
      <c r="D48" s="230"/>
      <c r="E48" s="230"/>
      <c r="F48" s="70">
        <f t="shared" si="3"/>
        <v>0</v>
      </c>
    </row>
    <row r="49" spans="1:6" ht="18" x14ac:dyDescent="0.2">
      <c r="A49" s="52">
        <v>5</v>
      </c>
      <c r="B49" s="230"/>
      <c r="C49" s="230"/>
      <c r="D49" s="230"/>
      <c r="E49" s="230"/>
      <c r="F49" s="70">
        <f t="shared" si="3"/>
        <v>0</v>
      </c>
    </row>
    <row r="50" spans="1:6" ht="18" x14ac:dyDescent="0.2">
      <c r="A50" s="200" t="s">
        <v>44</v>
      </c>
      <c r="B50" s="200"/>
      <c r="C50" s="200"/>
      <c r="D50" s="200"/>
      <c r="E50" s="200"/>
      <c r="F50" s="70">
        <f>SUM(F45:F49)</f>
        <v>0</v>
      </c>
    </row>
    <row r="51" spans="1:6" ht="18" customHeight="1" x14ac:dyDescent="0.2">
      <c r="A51" s="133"/>
      <c r="B51" s="133"/>
      <c r="C51" s="133"/>
      <c r="D51" s="133"/>
      <c r="E51" s="133"/>
      <c r="F51" s="133"/>
    </row>
    <row r="52" spans="1:6" ht="18" customHeight="1" x14ac:dyDescent="0.2">
      <c r="A52" s="100" t="s">
        <v>49</v>
      </c>
      <c r="B52" s="100"/>
      <c r="C52" s="100"/>
      <c r="D52" s="100"/>
      <c r="E52" s="100"/>
      <c r="F52" s="100"/>
    </row>
    <row r="53" spans="1:6" ht="18" x14ac:dyDescent="0.2">
      <c r="A53" s="52" t="s">
        <v>11</v>
      </c>
      <c r="B53" s="200" t="s">
        <v>48</v>
      </c>
      <c r="C53" s="200"/>
      <c r="D53" s="200" t="s">
        <v>79</v>
      </c>
      <c r="E53" s="200"/>
      <c r="F53" s="52" t="s">
        <v>47</v>
      </c>
    </row>
    <row r="54" spans="1:6" ht="18" x14ac:dyDescent="0.2">
      <c r="A54" s="52">
        <v>1</v>
      </c>
      <c r="B54" s="231" t="s">
        <v>46</v>
      </c>
      <c r="C54" s="231"/>
      <c r="D54" s="230"/>
      <c r="E54" s="230"/>
      <c r="F54" s="70">
        <f>D54*12/1000</f>
        <v>0</v>
      </c>
    </row>
    <row r="55" spans="1:6" ht="18" x14ac:dyDescent="0.2">
      <c r="A55" s="52">
        <v>2</v>
      </c>
      <c r="B55" s="231" t="s">
        <v>45</v>
      </c>
      <c r="C55" s="231"/>
      <c r="D55" s="230"/>
      <c r="E55" s="230"/>
      <c r="F55" s="70">
        <f t="shared" ref="F55:F56" si="4">D55*12/1000</f>
        <v>0</v>
      </c>
    </row>
    <row r="56" spans="1:6" ht="18" x14ac:dyDescent="0.2">
      <c r="A56" s="52">
        <v>3</v>
      </c>
      <c r="B56" s="230"/>
      <c r="C56" s="230"/>
      <c r="D56" s="230"/>
      <c r="E56" s="230"/>
      <c r="F56" s="70">
        <f t="shared" si="4"/>
        <v>0</v>
      </c>
    </row>
    <row r="57" spans="1:6" ht="18" x14ac:dyDescent="0.2">
      <c r="A57" s="200" t="s">
        <v>44</v>
      </c>
      <c r="B57" s="200"/>
      <c r="C57" s="200"/>
      <c r="D57" s="200"/>
      <c r="E57" s="200"/>
      <c r="F57" s="70">
        <f>SUM(F54:F56)</f>
        <v>0</v>
      </c>
    </row>
    <row r="58" spans="1:6" ht="18" customHeight="1" x14ac:dyDescent="0.2">
      <c r="A58" s="133"/>
      <c r="B58" s="133"/>
      <c r="C58" s="133"/>
      <c r="D58" s="133"/>
      <c r="E58" s="133"/>
      <c r="F58" s="133"/>
    </row>
    <row r="59" spans="1:6" ht="18" customHeight="1" x14ac:dyDescent="0.2">
      <c r="A59" s="100" t="s">
        <v>67</v>
      </c>
      <c r="B59" s="100"/>
      <c r="C59" s="100"/>
      <c r="D59" s="100"/>
      <c r="E59" s="100"/>
      <c r="F59" s="100"/>
    </row>
    <row r="60" spans="1:6" ht="18" x14ac:dyDescent="0.2">
      <c r="A60" s="200" t="s">
        <v>68</v>
      </c>
      <c r="B60" s="200"/>
      <c r="C60" s="200" t="s">
        <v>80</v>
      </c>
      <c r="D60" s="200"/>
      <c r="E60" s="200"/>
      <c r="F60" s="52" t="s">
        <v>47</v>
      </c>
    </row>
    <row r="61" spans="1:6" ht="18" x14ac:dyDescent="0.2">
      <c r="A61" s="230"/>
      <c r="B61" s="230"/>
      <c r="C61" s="230"/>
      <c r="D61" s="230"/>
      <c r="E61" s="230"/>
      <c r="F61" s="70">
        <f>C61*12/1000</f>
        <v>0</v>
      </c>
    </row>
    <row r="62" spans="1:6" ht="18" customHeight="1" x14ac:dyDescent="0.2">
      <c r="A62" s="133"/>
      <c r="B62" s="133"/>
      <c r="C62" s="133"/>
      <c r="D62" s="133"/>
      <c r="E62" s="133"/>
      <c r="F62" s="133"/>
    </row>
    <row r="63" spans="1:6" ht="18" customHeight="1" x14ac:dyDescent="0.2">
      <c r="A63" s="235" t="s">
        <v>85</v>
      </c>
      <c r="B63" s="235"/>
      <c r="C63" s="235"/>
      <c r="D63" s="235"/>
      <c r="E63" s="235"/>
      <c r="F63" s="235"/>
    </row>
    <row r="64" spans="1:6" ht="33" customHeight="1" x14ac:dyDescent="0.2">
      <c r="A64" s="49" t="s">
        <v>11</v>
      </c>
      <c r="B64" s="49" t="s">
        <v>48</v>
      </c>
      <c r="C64" s="236" t="s">
        <v>81</v>
      </c>
      <c r="D64" s="234"/>
      <c r="E64" s="49" t="s">
        <v>69</v>
      </c>
      <c r="F64" s="49" t="s">
        <v>22</v>
      </c>
    </row>
    <row r="65" spans="1:6" ht="17.25" x14ac:dyDescent="0.2">
      <c r="A65" s="49">
        <v>1</v>
      </c>
      <c r="B65" s="41" t="s">
        <v>70</v>
      </c>
      <c r="C65" s="229"/>
      <c r="D65" s="229"/>
      <c r="E65" s="17"/>
      <c r="F65" s="69">
        <f>E65*C65/1000</f>
        <v>0</v>
      </c>
    </row>
    <row r="66" spans="1:6" ht="17.25" x14ac:dyDescent="0.2">
      <c r="A66" s="49">
        <v>2</v>
      </c>
      <c r="B66" s="41" t="s">
        <v>71</v>
      </c>
      <c r="C66" s="229"/>
      <c r="D66" s="229"/>
      <c r="E66" s="17"/>
      <c r="F66" s="69">
        <f t="shared" ref="F66:F69" si="5">E66*C66/1000</f>
        <v>0</v>
      </c>
    </row>
    <row r="67" spans="1:6" ht="17.25" x14ac:dyDescent="0.2">
      <c r="A67" s="49">
        <v>3</v>
      </c>
      <c r="B67" s="17"/>
      <c r="C67" s="229"/>
      <c r="D67" s="229"/>
      <c r="E67" s="17"/>
      <c r="F67" s="69">
        <f t="shared" si="5"/>
        <v>0</v>
      </c>
    </row>
    <row r="68" spans="1:6" ht="17.25" x14ac:dyDescent="0.2">
      <c r="A68" s="49">
        <v>4</v>
      </c>
      <c r="B68" s="17"/>
      <c r="C68" s="229"/>
      <c r="D68" s="229"/>
      <c r="E68" s="17"/>
      <c r="F68" s="69">
        <f t="shared" si="5"/>
        <v>0</v>
      </c>
    </row>
    <row r="69" spans="1:6" ht="17.25" x14ac:dyDescent="0.2">
      <c r="A69" s="49">
        <v>5</v>
      </c>
      <c r="B69" s="17"/>
      <c r="C69" s="229"/>
      <c r="D69" s="229"/>
      <c r="E69" s="17"/>
      <c r="F69" s="69">
        <f t="shared" si="5"/>
        <v>0</v>
      </c>
    </row>
    <row r="70" spans="1:6" ht="17.25" x14ac:dyDescent="0.2">
      <c r="A70" s="234" t="s">
        <v>44</v>
      </c>
      <c r="B70" s="234"/>
      <c r="C70" s="234"/>
      <c r="D70" s="234"/>
      <c r="E70" s="234"/>
      <c r="F70" s="69">
        <f>SUM(F65:F69)</f>
        <v>0</v>
      </c>
    </row>
    <row r="71" spans="1:6" ht="18" customHeight="1" x14ac:dyDescent="0.2">
      <c r="A71" s="166"/>
      <c r="B71" s="167"/>
      <c r="C71" s="167"/>
      <c r="D71" s="167"/>
      <c r="E71" s="167"/>
      <c r="F71" s="168"/>
    </row>
    <row r="72" spans="1:6" ht="18" customHeight="1" x14ac:dyDescent="0.45">
      <c r="A72" s="218" t="s">
        <v>84</v>
      </c>
      <c r="B72" s="218"/>
      <c r="C72" s="218"/>
      <c r="D72" s="218"/>
      <c r="E72" s="218"/>
      <c r="F72" s="218"/>
    </row>
    <row r="73" spans="1:6" ht="18" x14ac:dyDescent="0.4">
      <c r="A73" s="220" t="s">
        <v>48</v>
      </c>
      <c r="B73" s="220"/>
      <c r="C73" s="220"/>
      <c r="D73" s="220"/>
      <c r="E73" s="220" t="s">
        <v>88</v>
      </c>
      <c r="F73" s="220"/>
    </row>
    <row r="74" spans="1:6" ht="17.100000000000001" customHeight="1" x14ac:dyDescent="0.4">
      <c r="A74" s="220" t="s">
        <v>66</v>
      </c>
      <c r="B74" s="220"/>
      <c r="C74" s="220"/>
      <c r="D74" s="220"/>
      <c r="E74" s="237">
        <f>F19</f>
        <v>0</v>
      </c>
      <c r="F74" s="237"/>
    </row>
    <row r="75" spans="1:6" ht="17.100000000000001" customHeight="1" x14ac:dyDescent="0.4">
      <c r="A75" s="220" t="s">
        <v>62</v>
      </c>
      <c r="B75" s="220"/>
      <c r="C75" s="220"/>
      <c r="D75" s="220"/>
      <c r="E75" s="237">
        <f>F33</f>
        <v>0</v>
      </c>
      <c r="F75" s="237"/>
    </row>
    <row r="76" spans="1:6" ht="17.100000000000001" customHeight="1" x14ac:dyDescent="0.4">
      <c r="A76" s="220" t="s">
        <v>59</v>
      </c>
      <c r="B76" s="220"/>
      <c r="C76" s="220"/>
      <c r="D76" s="220"/>
      <c r="E76" s="237">
        <f>F41</f>
        <v>0</v>
      </c>
      <c r="F76" s="237"/>
    </row>
    <row r="77" spans="1:6" ht="17.100000000000001" customHeight="1" x14ac:dyDescent="0.4">
      <c r="A77" s="220" t="s">
        <v>54</v>
      </c>
      <c r="B77" s="220"/>
      <c r="C77" s="220"/>
      <c r="D77" s="220"/>
      <c r="E77" s="237">
        <f>F50</f>
        <v>0</v>
      </c>
      <c r="F77" s="237"/>
    </row>
    <row r="78" spans="1:6" ht="17.100000000000001" customHeight="1" x14ac:dyDescent="0.4">
      <c r="A78" s="220" t="s">
        <v>49</v>
      </c>
      <c r="B78" s="220"/>
      <c r="C78" s="220"/>
      <c r="D78" s="220"/>
      <c r="E78" s="237">
        <f>F57</f>
        <v>0</v>
      </c>
      <c r="F78" s="237"/>
    </row>
    <row r="79" spans="1:6" ht="17.100000000000001" customHeight="1" x14ac:dyDescent="0.4">
      <c r="A79" s="220" t="s">
        <v>67</v>
      </c>
      <c r="B79" s="220"/>
      <c r="C79" s="220"/>
      <c r="D79" s="220"/>
      <c r="E79" s="237">
        <f>F61</f>
        <v>0</v>
      </c>
      <c r="F79" s="237"/>
    </row>
    <row r="80" spans="1:6" ht="17.100000000000001" customHeight="1" x14ac:dyDescent="0.4">
      <c r="A80" s="220" t="s">
        <v>85</v>
      </c>
      <c r="B80" s="220"/>
      <c r="C80" s="220"/>
      <c r="D80" s="220"/>
      <c r="E80" s="237">
        <f>F70</f>
        <v>0</v>
      </c>
      <c r="F80" s="237"/>
    </row>
    <row r="81" spans="1:6" ht="17.100000000000001" customHeight="1" x14ac:dyDescent="0.4">
      <c r="A81" s="220" t="s">
        <v>86</v>
      </c>
      <c r="B81" s="220"/>
      <c r="C81" s="220"/>
      <c r="D81" s="220"/>
      <c r="E81" s="237">
        <f>SUM(E74:F80)</f>
        <v>0</v>
      </c>
      <c r="F81" s="237"/>
    </row>
    <row r="82" spans="1:6" ht="17.100000000000001" customHeight="1" x14ac:dyDescent="0.4">
      <c r="A82" s="220" t="s">
        <v>42</v>
      </c>
      <c r="B82" s="220"/>
      <c r="C82" s="220"/>
      <c r="D82" s="220"/>
      <c r="E82" s="237">
        <f>E81*0.05</f>
        <v>0</v>
      </c>
      <c r="F82" s="237"/>
    </row>
    <row r="83" spans="1:6" ht="17.100000000000001" customHeight="1" x14ac:dyDescent="0.4">
      <c r="A83" s="220" t="s">
        <v>87</v>
      </c>
      <c r="B83" s="220"/>
      <c r="C83" s="220"/>
      <c r="D83" s="220"/>
      <c r="E83" s="237">
        <f>SUM(E81:F82)</f>
        <v>0</v>
      </c>
      <c r="F83" s="237"/>
    </row>
    <row r="84" spans="1:6" ht="18" customHeight="1" x14ac:dyDescent="0.2">
      <c r="A84" s="166"/>
      <c r="B84" s="167"/>
      <c r="C84" s="167"/>
      <c r="D84" s="167"/>
      <c r="E84" s="167"/>
      <c r="F84" s="168"/>
    </row>
    <row r="85" spans="1:6" ht="18.75" x14ac:dyDescent="0.2">
      <c r="A85" s="100" t="s">
        <v>89</v>
      </c>
      <c r="B85" s="100"/>
      <c r="C85" s="100"/>
      <c r="D85" s="100"/>
      <c r="E85" s="100"/>
      <c r="F85" s="100"/>
    </row>
    <row r="86" spans="1:6" ht="18" x14ac:dyDescent="0.2">
      <c r="A86" s="200" t="s">
        <v>48</v>
      </c>
      <c r="B86" s="200"/>
      <c r="C86" s="200"/>
      <c r="D86" s="200" t="s">
        <v>91</v>
      </c>
      <c r="E86" s="200"/>
      <c r="F86" s="52" t="s">
        <v>40</v>
      </c>
    </row>
    <row r="87" spans="1:6" ht="18" x14ac:dyDescent="0.2">
      <c r="A87" s="200" t="s">
        <v>66</v>
      </c>
      <c r="B87" s="200"/>
      <c r="C87" s="200"/>
      <c r="D87" s="230"/>
      <c r="E87" s="230"/>
      <c r="F87" s="70">
        <f>E74*D87/12</f>
        <v>0</v>
      </c>
    </row>
    <row r="88" spans="1:6" ht="18" x14ac:dyDescent="0.2">
      <c r="A88" s="200" t="s">
        <v>90</v>
      </c>
      <c r="B88" s="200"/>
      <c r="C88" s="200"/>
      <c r="D88" s="230"/>
      <c r="E88" s="230"/>
      <c r="F88" s="70">
        <f>(E81-E74)*D88/12</f>
        <v>0</v>
      </c>
    </row>
    <row r="89" spans="1:6" ht="18" x14ac:dyDescent="0.2">
      <c r="A89" s="200" t="s">
        <v>43</v>
      </c>
      <c r="B89" s="200"/>
      <c r="C89" s="200"/>
      <c r="D89" s="200"/>
      <c r="E89" s="200"/>
      <c r="F89" s="70">
        <f>SUM(F87:F88)</f>
        <v>0</v>
      </c>
    </row>
    <row r="90" spans="1:6" ht="18" customHeight="1" x14ac:dyDescent="0.2">
      <c r="A90" s="133"/>
      <c r="B90" s="133"/>
      <c r="C90" s="133"/>
      <c r="D90" s="133"/>
      <c r="E90" s="133"/>
      <c r="F90" s="133"/>
    </row>
    <row r="91" spans="1:6" ht="17.25" x14ac:dyDescent="0.2">
      <c r="A91" s="61"/>
      <c r="B91" s="61"/>
      <c r="C91" s="61"/>
      <c r="D91" s="61"/>
      <c r="E91" s="61"/>
      <c r="F91" s="61"/>
    </row>
    <row r="92" spans="1:6" ht="39" customHeight="1" x14ac:dyDescent="0.2">
      <c r="A92" s="3"/>
      <c r="B92" s="3"/>
      <c r="C92" s="62"/>
      <c r="D92" s="3"/>
      <c r="E92" s="3"/>
      <c r="F92" s="3"/>
    </row>
    <row r="93" spans="1:6" ht="17.25" x14ac:dyDescent="0.4">
      <c r="A93" s="63"/>
      <c r="B93" s="63"/>
      <c r="C93" s="63"/>
      <c r="D93" s="63"/>
      <c r="E93" s="63"/>
      <c r="F93" s="63"/>
    </row>
    <row r="94" spans="1:6" ht="17.25" x14ac:dyDescent="0.4">
      <c r="A94" s="63"/>
      <c r="B94" s="63"/>
      <c r="C94" s="63"/>
      <c r="D94" s="63"/>
      <c r="E94" s="63"/>
      <c r="F94" s="63"/>
    </row>
    <row r="95" spans="1:6" ht="17.25" x14ac:dyDescent="0.4">
      <c r="A95" s="63"/>
      <c r="B95" s="63"/>
      <c r="C95" s="63"/>
      <c r="D95" s="63"/>
      <c r="E95" s="63"/>
      <c r="F95" s="63"/>
    </row>
    <row r="96" spans="1:6" ht="17.25" x14ac:dyDescent="0.4">
      <c r="A96" s="63"/>
      <c r="B96" s="63"/>
      <c r="C96" s="63"/>
      <c r="D96" s="63"/>
      <c r="E96" s="63"/>
      <c r="F96" s="63"/>
    </row>
    <row r="97" spans="1:6" ht="17.25" x14ac:dyDescent="0.4">
      <c r="A97" s="63"/>
      <c r="B97" s="63"/>
      <c r="C97" s="63"/>
      <c r="D97" s="63"/>
      <c r="E97" s="63"/>
      <c r="F97" s="63"/>
    </row>
    <row r="98" spans="1:6" ht="17.25" x14ac:dyDescent="0.4">
      <c r="A98" s="63"/>
      <c r="B98" s="63"/>
      <c r="C98" s="63"/>
      <c r="D98" s="63"/>
      <c r="E98" s="63"/>
      <c r="F98" s="63"/>
    </row>
    <row r="99" spans="1:6" ht="17.25" x14ac:dyDescent="0.4">
      <c r="A99" s="63"/>
      <c r="B99" s="63"/>
      <c r="C99" s="63"/>
      <c r="D99" s="63"/>
      <c r="E99" s="63"/>
      <c r="F99" s="63"/>
    </row>
  </sheetData>
  <sheetProtection algorithmName="SHA-512" hashValue="rpYGe2TF4I+riGFoyoo5Xqggqb+tNVLnMN8P6zHDD6cmRXMTmeSnVgaIeYN1Blpvazy5zZUpqbMMj2qF9PwMqQ==" saltValue="8D6zo59EKO72w0oBxL6T1Q==" spinCount="100000" sheet="1" objects="1" scenarios="1"/>
  <mergeCells count="101">
    <mergeCell ref="A84:F84"/>
    <mergeCell ref="A90:F90"/>
    <mergeCell ref="A42:F42"/>
    <mergeCell ref="A51:F51"/>
    <mergeCell ref="A58:F58"/>
    <mergeCell ref="A62:F62"/>
    <mergeCell ref="A71:F71"/>
    <mergeCell ref="A86:C86"/>
    <mergeCell ref="D86:E86"/>
    <mergeCell ref="A89:E89"/>
    <mergeCell ref="A85:F85"/>
    <mergeCell ref="A87:C87"/>
    <mergeCell ref="D87:E87"/>
    <mergeCell ref="A88:C88"/>
    <mergeCell ref="D88:E88"/>
    <mergeCell ref="A81:D81"/>
    <mergeCell ref="A82:D82"/>
    <mergeCell ref="A83:D83"/>
    <mergeCell ref="E83:F83"/>
    <mergeCell ref="E82:F82"/>
    <mergeCell ref="E81:F81"/>
    <mergeCell ref="A80:D80"/>
    <mergeCell ref="E74:F74"/>
    <mergeCell ref="E75:F75"/>
    <mergeCell ref="E77:F77"/>
    <mergeCell ref="E78:F78"/>
    <mergeCell ref="E79:F79"/>
    <mergeCell ref="E80:F80"/>
    <mergeCell ref="A77:D77"/>
    <mergeCell ref="A73:D73"/>
    <mergeCell ref="E73:F73"/>
    <mergeCell ref="A78:D78"/>
    <mergeCell ref="A79:D79"/>
    <mergeCell ref="A72:F72"/>
    <mergeCell ref="A74:D74"/>
    <mergeCell ref="A75:D75"/>
    <mergeCell ref="A76:D76"/>
    <mergeCell ref="A43:F43"/>
    <mergeCell ref="B44:C44"/>
    <mergeCell ref="D44:E44"/>
    <mergeCell ref="B45:C45"/>
    <mergeCell ref="B46:C46"/>
    <mergeCell ref="B48:C48"/>
    <mergeCell ref="B49:C49"/>
    <mergeCell ref="A59:F59"/>
    <mergeCell ref="A60:B60"/>
    <mergeCell ref="C60:E60"/>
    <mergeCell ref="A61:B61"/>
    <mergeCell ref="C61:E61"/>
    <mergeCell ref="A57:E57"/>
    <mergeCell ref="A70:E70"/>
    <mergeCell ref="C69:D69"/>
    <mergeCell ref="A63:F63"/>
    <mergeCell ref="C64:D64"/>
    <mergeCell ref="C65:D65"/>
    <mergeCell ref="C66:D66"/>
    <mergeCell ref="E76:F76"/>
    <mergeCell ref="A52:F52"/>
    <mergeCell ref="B53:C53"/>
    <mergeCell ref="B54:C54"/>
    <mergeCell ref="D31:E31"/>
    <mergeCell ref="D32:E32"/>
    <mergeCell ref="D49:E49"/>
    <mergeCell ref="A33:B33"/>
    <mergeCell ref="A35:F35"/>
    <mergeCell ref="C37:D37"/>
    <mergeCell ref="C38:D38"/>
    <mergeCell ref="C39:D39"/>
    <mergeCell ref="C40:D40"/>
    <mergeCell ref="D33:E33"/>
    <mergeCell ref="D45:E45"/>
    <mergeCell ref="D46:E46"/>
    <mergeCell ref="D47:E47"/>
    <mergeCell ref="D48:E48"/>
    <mergeCell ref="B47:C47"/>
    <mergeCell ref="A34:F34"/>
    <mergeCell ref="A41:E41"/>
    <mergeCell ref="C67:D67"/>
    <mergeCell ref="C68:D68"/>
    <mergeCell ref="A1:F1"/>
    <mergeCell ref="A2:F2"/>
    <mergeCell ref="A21:F21"/>
    <mergeCell ref="D22:E22"/>
    <mergeCell ref="D23:E23"/>
    <mergeCell ref="A19:E19"/>
    <mergeCell ref="A20:F20"/>
    <mergeCell ref="D53:E53"/>
    <mergeCell ref="D56:E56"/>
    <mergeCell ref="D24:E24"/>
    <mergeCell ref="D30:E30"/>
    <mergeCell ref="B55:C55"/>
    <mergeCell ref="B56:C56"/>
    <mergeCell ref="D54:E54"/>
    <mergeCell ref="D55:E55"/>
    <mergeCell ref="D25:E25"/>
    <mergeCell ref="D26:E26"/>
    <mergeCell ref="D27:E27"/>
    <mergeCell ref="D28:E28"/>
    <mergeCell ref="D29:E29"/>
    <mergeCell ref="C36:D36"/>
    <mergeCell ref="A50:E50"/>
  </mergeCells>
  <pageMargins left="0.7" right="0.7" top="0.75" bottom="0.75" header="0.3" footer="0.3"/>
  <pageSetup paperSize="9" orientation="portrait" verticalDpi="0"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'-'!$A$8:$A$12</xm:f>
          </x14:formula1>
          <xm:sqref>E37:E40</xm:sqref>
        </x14:dataValidation>
        <x14:dataValidation type="list" allowBlank="1" showInputMessage="1" showErrorMessage="1">
          <x14:formula1>
            <xm:f>'-'!$B$14:$B$19</xm:f>
          </x14:formula1>
          <xm:sqref>D88:E88</xm:sqref>
        </x14:dataValidation>
        <x14:dataValidation type="list" allowBlank="1" showInputMessage="1" showErrorMessage="1">
          <x14:formula1>
            <xm:f>'-'!$B$14:$B$19</xm:f>
          </x14:formula1>
          <xm:sqref>D87:E87</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1"/>
  <sheetViews>
    <sheetView rightToLeft="1" workbookViewId="0">
      <selection activeCell="D3" sqref="D3"/>
    </sheetView>
  </sheetViews>
  <sheetFormatPr defaultRowHeight="14.25" x14ac:dyDescent="0.2"/>
  <cols>
    <col min="1" max="1" width="5.875" style="1" customWidth="1"/>
    <col min="2" max="3" width="17.5" style="1" customWidth="1"/>
    <col min="4" max="4" width="14.125" style="1" customWidth="1"/>
    <col min="5" max="5" width="11.875" style="1" customWidth="1"/>
    <col min="6" max="6" width="9.5" style="1" customWidth="1"/>
    <col min="7" max="7" width="11.125" style="1" bestFit="1" customWidth="1"/>
    <col min="8" max="8" width="12" style="1" customWidth="1"/>
    <col min="9" max="9" width="12.125" style="1" customWidth="1"/>
    <col min="10" max="16384" width="9" style="1"/>
  </cols>
  <sheetData>
    <row r="1" spans="1:9" ht="18.75" x14ac:dyDescent="0.2">
      <c r="A1" s="100" t="s">
        <v>142</v>
      </c>
      <c r="B1" s="200"/>
      <c r="C1" s="200"/>
      <c r="D1" s="200"/>
      <c r="E1" s="200"/>
      <c r="F1" s="200"/>
      <c r="G1" s="200"/>
      <c r="H1" s="200"/>
      <c r="I1" s="200"/>
    </row>
    <row r="2" spans="1:9" ht="36" x14ac:dyDescent="0.2">
      <c r="A2" s="52" t="s">
        <v>11</v>
      </c>
      <c r="B2" s="52" t="s">
        <v>108</v>
      </c>
      <c r="C2" s="53" t="s">
        <v>109</v>
      </c>
      <c r="D2" s="52" t="s">
        <v>114</v>
      </c>
      <c r="E2" s="53" t="s">
        <v>110</v>
      </c>
      <c r="F2" s="53" t="s">
        <v>111</v>
      </c>
      <c r="G2" s="53" t="s">
        <v>112</v>
      </c>
      <c r="H2" s="53" t="s">
        <v>113</v>
      </c>
      <c r="I2" s="53" t="s">
        <v>115</v>
      </c>
    </row>
    <row r="3" spans="1:9" ht="18" x14ac:dyDescent="0.4">
      <c r="A3" s="64">
        <v>1</v>
      </c>
      <c r="B3" s="64" t="s">
        <v>66</v>
      </c>
      <c r="C3" s="74">
        <f>'8'!E74</f>
        <v>0</v>
      </c>
      <c r="D3" s="78">
        <f>'6'!F6</f>
        <v>0</v>
      </c>
      <c r="E3" s="74">
        <f>IF('6'!C2=1,"0",D3*C3+C3)</f>
        <v>0</v>
      </c>
      <c r="F3" s="74">
        <f>IF('6'!C2&lt;=2,0,E3*D3+E3)</f>
        <v>0</v>
      </c>
      <c r="G3" s="74">
        <f>IF('6'!C2&lt;=3,0,F3*D3+F3)</f>
        <v>0</v>
      </c>
      <c r="H3" s="74">
        <f>IF('6'!C2&lt;=4,0,G3*D3+G3)</f>
        <v>0</v>
      </c>
      <c r="I3" s="74">
        <f>C3+E3+F3+G3+H3</f>
        <v>0</v>
      </c>
    </row>
    <row r="4" spans="1:9" ht="18" x14ac:dyDescent="0.4">
      <c r="A4" s="64">
        <v>2</v>
      </c>
      <c r="B4" s="64" t="s">
        <v>62</v>
      </c>
      <c r="C4" s="74">
        <f>'8'!E75</f>
        <v>0</v>
      </c>
      <c r="D4" s="57"/>
      <c r="E4" s="74">
        <f>IF('6'!C2=1,"0",D4*C4+C4)</f>
        <v>0</v>
      </c>
      <c r="F4" s="74">
        <f>IF('6'!C2&lt;=2,0,E4*D4+E4)</f>
        <v>0</v>
      </c>
      <c r="G4" s="74">
        <f>IF('6'!C2&lt;=3,0,F4*D4+F4)</f>
        <v>0</v>
      </c>
      <c r="H4" s="74">
        <f>IF('6'!C2&lt;=4,0,G4*D4+G4)</f>
        <v>0</v>
      </c>
      <c r="I4" s="74">
        <f>C4+E4+F4+G4+H4</f>
        <v>0</v>
      </c>
    </row>
    <row r="5" spans="1:9" ht="18" x14ac:dyDescent="0.4">
      <c r="A5" s="64">
        <v>3</v>
      </c>
      <c r="B5" s="64" t="s">
        <v>59</v>
      </c>
      <c r="C5" s="74">
        <f>'8'!E76</f>
        <v>0</v>
      </c>
      <c r="D5" s="57"/>
      <c r="E5" s="74">
        <f>IF('6'!C2=1,"0",D5*C5+C5)</f>
        <v>0</v>
      </c>
      <c r="F5" s="74">
        <f>IF('6'!C2&lt;=2,0,E5*D5+E5)</f>
        <v>0</v>
      </c>
      <c r="G5" s="74">
        <f>IF('6'!C2&lt;=3,0,F5*D5+F5)</f>
        <v>0</v>
      </c>
      <c r="H5" s="74">
        <f>IF('6'!C2&lt;=4,0,G5*D5+G5)</f>
        <v>0</v>
      </c>
      <c r="I5" s="74">
        <f t="shared" ref="I5:I9" si="0">C5+E5+F5+G5+H5</f>
        <v>0</v>
      </c>
    </row>
    <row r="6" spans="1:9" ht="18" x14ac:dyDescent="0.4">
      <c r="A6" s="64">
        <v>4</v>
      </c>
      <c r="B6" s="64" t="s">
        <v>54</v>
      </c>
      <c r="C6" s="74">
        <f>'8'!E77</f>
        <v>0</v>
      </c>
      <c r="D6" s="57"/>
      <c r="E6" s="74">
        <f>IF('6'!C2=1,"0",D6*C6+C6)</f>
        <v>0</v>
      </c>
      <c r="F6" s="74">
        <f>IF('6'!C2&lt;=2,0,E6*D6+E6)</f>
        <v>0</v>
      </c>
      <c r="G6" s="74">
        <f>IF('6'!C2&lt;=3,0,F6*D6+F6)</f>
        <v>0</v>
      </c>
      <c r="H6" s="74">
        <f>IF('6'!C2&lt;=4,0,G6*D6+G6)</f>
        <v>0</v>
      </c>
      <c r="I6" s="74">
        <f t="shared" si="0"/>
        <v>0</v>
      </c>
    </row>
    <row r="7" spans="1:9" ht="18" x14ac:dyDescent="0.4">
      <c r="A7" s="64">
        <v>5</v>
      </c>
      <c r="B7" s="64" t="s">
        <v>49</v>
      </c>
      <c r="C7" s="74">
        <f>'8'!E78</f>
        <v>0</v>
      </c>
      <c r="D7" s="57"/>
      <c r="E7" s="74">
        <f>IF('6'!C2=1,"0",D7*C7+C7)</f>
        <v>0</v>
      </c>
      <c r="F7" s="74">
        <f>IF('6'!C2&lt;=2,0,E7*D7+E7)</f>
        <v>0</v>
      </c>
      <c r="G7" s="74">
        <f>IF('6'!C2&lt;=3,0,F7*D7+F7)</f>
        <v>0</v>
      </c>
      <c r="H7" s="74">
        <f>IF('6'!C2&lt;=4,0,G7*D7+G7)</f>
        <v>0</v>
      </c>
      <c r="I7" s="74">
        <f t="shared" si="0"/>
        <v>0</v>
      </c>
    </row>
    <row r="8" spans="1:9" ht="18" x14ac:dyDescent="0.4">
      <c r="A8" s="64">
        <v>6</v>
      </c>
      <c r="B8" s="64" t="s">
        <v>67</v>
      </c>
      <c r="C8" s="74">
        <f>'8'!E79</f>
        <v>0</v>
      </c>
      <c r="D8" s="57"/>
      <c r="E8" s="74">
        <f>IF('6'!C2=1,"0",D8*C8+C8)</f>
        <v>0</v>
      </c>
      <c r="F8" s="74">
        <f>IF('6'!C2&lt;=2,0,E8*D8+E8)</f>
        <v>0</v>
      </c>
      <c r="G8" s="74">
        <f>IF('6'!C2&lt;=3,0,F8*D8+F8)</f>
        <v>0</v>
      </c>
      <c r="H8" s="74">
        <f>IF('6'!C2&lt;=4,0,G8*D8+G8)</f>
        <v>0</v>
      </c>
      <c r="I8" s="74">
        <f t="shared" si="0"/>
        <v>0</v>
      </c>
    </row>
    <row r="9" spans="1:9" ht="18" x14ac:dyDescent="0.4">
      <c r="A9" s="64">
        <v>7</v>
      </c>
      <c r="B9" s="64" t="s">
        <v>85</v>
      </c>
      <c r="C9" s="74">
        <f>'8'!E80</f>
        <v>0</v>
      </c>
      <c r="D9" s="57"/>
      <c r="E9" s="74">
        <f>IF('6'!C2=1,"0",D9*C9+C9)</f>
        <v>0</v>
      </c>
      <c r="F9" s="74">
        <f>IF('6'!C2&lt;=2,0,E9*D9+E9)</f>
        <v>0</v>
      </c>
      <c r="G9" s="74">
        <f>IF('6'!C2&lt;=3,0,F9*D9+F9)</f>
        <v>0</v>
      </c>
      <c r="H9" s="74">
        <f>IF('6'!C2&lt;=4,0,G9*D9+G9)</f>
        <v>0</v>
      </c>
      <c r="I9" s="74">
        <f t="shared" si="0"/>
        <v>0</v>
      </c>
    </row>
    <row r="10" spans="1:9" ht="18" x14ac:dyDescent="0.4">
      <c r="A10" s="220" t="s">
        <v>117</v>
      </c>
      <c r="B10" s="220"/>
      <c r="C10" s="220"/>
      <c r="D10" s="220"/>
      <c r="E10" s="74">
        <f>SUM(E3:E9)</f>
        <v>0</v>
      </c>
      <c r="F10" s="74">
        <f>SUM(F3:F9)</f>
        <v>0</v>
      </c>
      <c r="G10" s="74">
        <f>SUM(G3:G9)</f>
        <v>0</v>
      </c>
      <c r="H10" s="74">
        <f>SUM(H3:H9)</f>
        <v>0</v>
      </c>
      <c r="I10" s="65"/>
    </row>
    <row r="11" spans="1:9" ht="20.100000000000001" customHeight="1" x14ac:dyDescent="0.2">
      <c r="A11" s="166"/>
      <c r="B11" s="167"/>
      <c r="C11" s="167"/>
      <c r="D11" s="167"/>
      <c r="E11" s="167"/>
      <c r="F11" s="167"/>
      <c r="G11" s="167"/>
      <c r="H11" s="167"/>
      <c r="I11" s="168"/>
    </row>
  </sheetData>
  <sheetProtection algorithmName="SHA-512" hashValue="CfbIE4mVhVAROU7H4qR8MH57vSD5Jmt4GHon/ZPdBPAVDK6vQjvUFf8GFwzs6auuHb044X7IWR5qFF/NTsUCrw==" saltValue="Ug9i1W6meC2M47KNeLmzGg==" spinCount="100000" sheet="1" objects="1" scenarios="1"/>
  <dataConsolidate/>
  <mergeCells count="3">
    <mergeCell ref="A10:D10"/>
    <mergeCell ref="A1:I1"/>
    <mergeCell ref="A11:I11"/>
  </mergeCells>
  <pageMargins left="0.7" right="0.7" top="0.75" bottom="0.75" header="0.3" footer="0.3"/>
  <pageSetup paperSize="9" orientation="landscape"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'-'!$A$19:$A$26</xm:f>
          </x14:formula1>
          <xm:sqref>D4:D9</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34"/>
  <sheetViews>
    <sheetView rightToLeft="1" zoomScaleNormal="100" workbookViewId="0">
      <selection activeCell="A8" sqref="A8:F8"/>
    </sheetView>
  </sheetViews>
  <sheetFormatPr defaultRowHeight="14.25" x14ac:dyDescent="0.2"/>
  <cols>
    <col min="1" max="1" width="19.375" style="1" customWidth="1"/>
    <col min="2" max="2" width="10.75" style="1" customWidth="1"/>
    <col min="3" max="3" width="11" style="1" customWidth="1"/>
    <col min="4" max="4" width="9.875" style="1" customWidth="1"/>
    <col min="5" max="5" width="11.5" style="1" customWidth="1"/>
    <col min="6" max="6" width="11.125" style="1" customWidth="1"/>
    <col min="7" max="16384" width="9" style="1"/>
  </cols>
  <sheetData>
    <row r="1" spans="1:6" ht="18.75" x14ac:dyDescent="0.2">
      <c r="A1" s="100" t="s">
        <v>103</v>
      </c>
      <c r="B1" s="100"/>
      <c r="C1" s="100"/>
      <c r="D1" s="100"/>
      <c r="E1" s="100"/>
      <c r="F1" s="100"/>
    </row>
    <row r="2" spans="1:6" ht="14.25" customHeight="1" x14ac:dyDescent="0.2">
      <c r="A2" s="182"/>
      <c r="B2" s="182"/>
      <c r="C2" s="182"/>
      <c r="D2" s="182"/>
      <c r="E2" s="182"/>
      <c r="F2" s="183"/>
    </row>
    <row r="3" spans="1:6" ht="18.75" x14ac:dyDescent="0.2">
      <c r="A3" s="100" t="s">
        <v>129</v>
      </c>
      <c r="B3" s="100"/>
      <c r="C3" s="100"/>
      <c r="D3" s="100"/>
      <c r="E3" s="100"/>
      <c r="F3" s="100"/>
    </row>
    <row r="4" spans="1:6" ht="18" x14ac:dyDescent="0.2">
      <c r="A4" s="200" t="s">
        <v>130</v>
      </c>
      <c r="B4" s="200"/>
      <c r="C4" s="200"/>
      <c r="D4" s="199">
        <f>'7'!D71</f>
        <v>0</v>
      </c>
      <c r="E4" s="199"/>
      <c r="F4" s="52" t="s">
        <v>132</v>
      </c>
    </row>
    <row r="5" spans="1:6" ht="18" x14ac:dyDescent="0.2">
      <c r="A5" s="200" t="s">
        <v>131</v>
      </c>
      <c r="B5" s="200"/>
      <c r="C5" s="200"/>
      <c r="D5" s="199">
        <f>'8'!F89</f>
        <v>0</v>
      </c>
      <c r="E5" s="199"/>
      <c r="F5" s="52" t="s">
        <v>132</v>
      </c>
    </row>
    <row r="6" spans="1:6" ht="18" x14ac:dyDescent="0.2">
      <c r="A6" s="200" t="s">
        <v>129</v>
      </c>
      <c r="B6" s="200"/>
      <c r="C6" s="200"/>
      <c r="D6" s="199">
        <f>SUM(D4:D5)</f>
        <v>0</v>
      </c>
      <c r="E6" s="199"/>
      <c r="F6" s="52" t="s">
        <v>132</v>
      </c>
    </row>
    <row r="7" spans="1:6" ht="20.100000000000001" customHeight="1" x14ac:dyDescent="0.2">
      <c r="A7" s="223"/>
      <c r="B7" s="223"/>
      <c r="C7" s="223"/>
      <c r="D7" s="223"/>
      <c r="E7" s="223"/>
      <c r="F7" s="223"/>
    </row>
    <row r="8" spans="1:6" ht="18.75" x14ac:dyDescent="0.2">
      <c r="A8" s="100" t="s">
        <v>102</v>
      </c>
      <c r="B8" s="100"/>
      <c r="C8" s="100"/>
      <c r="D8" s="100"/>
      <c r="E8" s="100"/>
      <c r="F8" s="100"/>
    </row>
    <row r="9" spans="1:6" ht="17.25" x14ac:dyDescent="0.2">
      <c r="A9" s="49" t="s">
        <v>48</v>
      </c>
      <c r="B9" s="49" t="s">
        <v>92</v>
      </c>
      <c r="C9" s="49" t="s">
        <v>93</v>
      </c>
      <c r="D9" s="49" t="s">
        <v>94</v>
      </c>
      <c r="E9" s="49" t="s">
        <v>95</v>
      </c>
      <c r="F9" s="49" t="s">
        <v>96</v>
      </c>
    </row>
    <row r="10" spans="1:6" ht="17.25" x14ac:dyDescent="0.2">
      <c r="A10" s="49" t="s">
        <v>106</v>
      </c>
      <c r="B10" s="89">
        <f>'6'!G11</f>
        <v>0</v>
      </c>
      <c r="C10" s="89">
        <f>'6'!I11</f>
        <v>0</v>
      </c>
      <c r="D10" s="89">
        <f>'6'!K11</f>
        <v>0</v>
      </c>
      <c r="E10" s="89">
        <f>'6'!M11</f>
        <v>0</v>
      </c>
      <c r="F10" s="89">
        <f>'6'!O11</f>
        <v>0</v>
      </c>
    </row>
    <row r="11" spans="1:6" ht="17.25" x14ac:dyDescent="0.2">
      <c r="A11" s="49" t="s">
        <v>47</v>
      </c>
      <c r="B11" s="89">
        <f>'8'!E83</f>
        <v>0</v>
      </c>
      <c r="C11" s="89">
        <f>'9'!E10</f>
        <v>0</v>
      </c>
      <c r="D11" s="89">
        <f>'9'!F10</f>
        <v>0</v>
      </c>
      <c r="E11" s="89">
        <f>'9'!G10</f>
        <v>0</v>
      </c>
      <c r="F11" s="89">
        <f>'9'!H10</f>
        <v>0</v>
      </c>
    </row>
    <row r="12" spans="1:6" ht="17.25" x14ac:dyDescent="0.2">
      <c r="A12" s="49" t="s">
        <v>107</v>
      </c>
      <c r="B12" s="89">
        <f>B10-B11</f>
        <v>0</v>
      </c>
      <c r="C12" s="89">
        <f>C10-C11</f>
        <v>0</v>
      </c>
      <c r="D12" s="89">
        <f>D10-D11</f>
        <v>0</v>
      </c>
      <c r="E12" s="89">
        <f>E10-E11</f>
        <v>0</v>
      </c>
      <c r="F12" s="89">
        <f>F10-F11</f>
        <v>0</v>
      </c>
    </row>
    <row r="13" spans="1:6" ht="20.100000000000001" customHeight="1" x14ac:dyDescent="0.2">
      <c r="A13" s="133"/>
      <c r="B13" s="133"/>
      <c r="C13" s="133"/>
      <c r="D13" s="133"/>
      <c r="E13" s="133"/>
      <c r="F13" s="133"/>
    </row>
    <row r="14" spans="1:6" ht="18.75" x14ac:dyDescent="0.2">
      <c r="A14" s="100" t="s">
        <v>174</v>
      </c>
      <c r="B14" s="100"/>
      <c r="C14" s="100"/>
      <c r="D14" s="100"/>
      <c r="E14" s="100"/>
      <c r="F14" s="100"/>
    </row>
    <row r="15" spans="1:6" ht="18" x14ac:dyDescent="0.2">
      <c r="A15" s="200" t="s">
        <v>118</v>
      </c>
      <c r="B15" s="248" t="s">
        <v>120</v>
      </c>
      <c r="C15" s="200" t="s">
        <v>121</v>
      </c>
      <c r="D15" s="200"/>
      <c r="E15" s="200" t="s">
        <v>122</v>
      </c>
      <c r="F15" s="200"/>
    </row>
    <row r="16" spans="1:6" ht="28.5" customHeight="1" x14ac:dyDescent="0.2">
      <c r="A16" s="200"/>
      <c r="B16" s="248"/>
      <c r="C16" s="52" t="s">
        <v>123</v>
      </c>
      <c r="D16" s="52" t="s">
        <v>124</v>
      </c>
      <c r="E16" s="52" t="s">
        <v>125</v>
      </c>
      <c r="F16" s="52" t="s">
        <v>124</v>
      </c>
    </row>
    <row r="17" spans="1:6" ht="18" x14ac:dyDescent="0.2">
      <c r="A17" s="52" t="s">
        <v>16</v>
      </c>
      <c r="B17" s="87">
        <f>'7'!D63</f>
        <v>0</v>
      </c>
      <c r="C17" s="19"/>
      <c r="D17" s="87">
        <f>C17*B17/100</f>
        <v>0</v>
      </c>
      <c r="E17" s="19"/>
      <c r="F17" s="87">
        <f>E17*B17/100</f>
        <v>0</v>
      </c>
    </row>
    <row r="18" spans="1:6" ht="18" x14ac:dyDescent="0.2">
      <c r="A18" s="52" t="s">
        <v>23</v>
      </c>
      <c r="B18" s="87">
        <f>'7'!D64</f>
        <v>0</v>
      </c>
      <c r="C18" s="19"/>
      <c r="D18" s="87">
        <f t="shared" ref="D18:D28" si="0">C18*B18/100</f>
        <v>0</v>
      </c>
      <c r="E18" s="19"/>
      <c r="F18" s="87">
        <f t="shared" ref="F18:F28" si="1">E18*B18/100</f>
        <v>0</v>
      </c>
    </row>
    <row r="19" spans="1:6" ht="36" x14ac:dyDescent="0.2">
      <c r="A19" s="53" t="s">
        <v>119</v>
      </c>
      <c r="B19" s="87">
        <f>'7'!D65</f>
        <v>0</v>
      </c>
      <c r="C19" s="19"/>
      <c r="D19" s="87">
        <f t="shared" si="0"/>
        <v>0</v>
      </c>
      <c r="E19" s="19"/>
      <c r="F19" s="87">
        <f t="shared" si="1"/>
        <v>0</v>
      </c>
    </row>
    <row r="20" spans="1:6" ht="18" x14ac:dyDescent="0.2">
      <c r="A20" s="52" t="s">
        <v>32</v>
      </c>
      <c r="B20" s="87">
        <f>'7'!D66</f>
        <v>0</v>
      </c>
      <c r="C20" s="19"/>
      <c r="D20" s="87">
        <f t="shared" si="0"/>
        <v>0</v>
      </c>
      <c r="E20" s="19"/>
      <c r="F20" s="87">
        <f t="shared" si="1"/>
        <v>0</v>
      </c>
    </row>
    <row r="21" spans="1:6" ht="18" x14ac:dyDescent="0.2">
      <c r="A21" s="52" t="s">
        <v>37</v>
      </c>
      <c r="B21" s="87">
        <f>'7'!D67</f>
        <v>0</v>
      </c>
      <c r="C21" s="19"/>
      <c r="D21" s="87">
        <f t="shared" si="0"/>
        <v>0</v>
      </c>
      <c r="E21" s="19"/>
      <c r="F21" s="87">
        <f t="shared" si="1"/>
        <v>0</v>
      </c>
    </row>
    <row r="22" spans="1:6" ht="18" x14ac:dyDescent="0.2">
      <c r="A22" s="52" t="s">
        <v>66</v>
      </c>
      <c r="B22" s="87">
        <f>'9'!I3</f>
        <v>0</v>
      </c>
      <c r="C22" s="19"/>
      <c r="D22" s="87">
        <f t="shared" si="0"/>
        <v>0</v>
      </c>
      <c r="E22" s="19"/>
      <c r="F22" s="87">
        <f t="shared" si="1"/>
        <v>0</v>
      </c>
    </row>
    <row r="23" spans="1:6" ht="18" x14ac:dyDescent="0.2">
      <c r="A23" s="52" t="s">
        <v>62</v>
      </c>
      <c r="B23" s="87">
        <f>'9'!I4</f>
        <v>0</v>
      </c>
      <c r="C23" s="19"/>
      <c r="D23" s="87">
        <f t="shared" si="0"/>
        <v>0</v>
      </c>
      <c r="E23" s="19"/>
      <c r="F23" s="87">
        <f t="shared" si="1"/>
        <v>0</v>
      </c>
    </row>
    <row r="24" spans="1:6" ht="18" x14ac:dyDescent="0.2">
      <c r="A24" s="52" t="s">
        <v>59</v>
      </c>
      <c r="B24" s="87">
        <f>'9'!I5</f>
        <v>0</v>
      </c>
      <c r="C24" s="19"/>
      <c r="D24" s="87">
        <f t="shared" si="0"/>
        <v>0</v>
      </c>
      <c r="E24" s="19"/>
      <c r="F24" s="87">
        <f t="shared" si="1"/>
        <v>0</v>
      </c>
    </row>
    <row r="25" spans="1:6" ht="18" x14ac:dyDescent="0.2">
      <c r="A25" s="52" t="s">
        <v>54</v>
      </c>
      <c r="B25" s="87">
        <f>'9'!I6</f>
        <v>0</v>
      </c>
      <c r="C25" s="19"/>
      <c r="D25" s="87">
        <f t="shared" si="0"/>
        <v>0</v>
      </c>
      <c r="E25" s="19"/>
      <c r="F25" s="87">
        <f t="shared" si="1"/>
        <v>0</v>
      </c>
    </row>
    <row r="26" spans="1:6" ht="18" x14ac:dyDescent="0.2">
      <c r="A26" s="52" t="s">
        <v>49</v>
      </c>
      <c r="B26" s="87">
        <f>'9'!I7</f>
        <v>0</v>
      </c>
      <c r="C26" s="19"/>
      <c r="D26" s="87">
        <f t="shared" si="0"/>
        <v>0</v>
      </c>
      <c r="E26" s="19"/>
      <c r="F26" s="87">
        <f t="shared" si="1"/>
        <v>0</v>
      </c>
    </row>
    <row r="27" spans="1:6" ht="18" x14ac:dyDescent="0.2">
      <c r="A27" s="52" t="s">
        <v>67</v>
      </c>
      <c r="B27" s="87">
        <f>'9'!I8</f>
        <v>0</v>
      </c>
      <c r="C27" s="19"/>
      <c r="D27" s="87">
        <f t="shared" si="0"/>
        <v>0</v>
      </c>
      <c r="E27" s="19"/>
      <c r="F27" s="87">
        <f t="shared" si="1"/>
        <v>0</v>
      </c>
    </row>
    <row r="28" spans="1:6" ht="18" x14ac:dyDescent="0.2">
      <c r="A28" s="52" t="s">
        <v>85</v>
      </c>
      <c r="B28" s="87">
        <f>'9'!I9</f>
        <v>0</v>
      </c>
      <c r="C28" s="19"/>
      <c r="D28" s="87">
        <f t="shared" si="0"/>
        <v>0</v>
      </c>
      <c r="E28" s="19"/>
      <c r="F28" s="87">
        <f t="shared" si="1"/>
        <v>0</v>
      </c>
    </row>
    <row r="29" spans="1:6" ht="36" x14ac:dyDescent="0.2">
      <c r="A29" s="246"/>
      <c r="B29" s="247"/>
      <c r="C29" s="53" t="s">
        <v>126</v>
      </c>
      <c r="D29" s="87">
        <f>SUM(D17:D28)</f>
        <v>0</v>
      </c>
      <c r="E29" s="53" t="s">
        <v>127</v>
      </c>
      <c r="F29" s="87">
        <f>SUM(F17:F28)</f>
        <v>0</v>
      </c>
    </row>
    <row r="30" spans="1:6" ht="20.100000000000001" customHeight="1" x14ac:dyDescent="0.2">
      <c r="A30" s="133"/>
      <c r="B30" s="133"/>
      <c r="C30" s="133"/>
      <c r="D30" s="133"/>
      <c r="E30" s="133"/>
      <c r="F30" s="133"/>
    </row>
    <row r="31" spans="1:6" ht="18" x14ac:dyDescent="0.45">
      <c r="A31" s="238" t="s">
        <v>128</v>
      </c>
      <c r="B31" s="239"/>
      <c r="C31" s="239"/>
      <c r="D31" s="240">
        <f>(D29/('6'!I13+0.00005-'10'!F29))*100</f>
        <v>0</v>
      </c>
      <c r="E31" s="240"/>
      <c r="F31" s="241"/>
    </row>
    <row r="32" spans="1:6" ht="20.100000000000001" customHeight="1" x14ac:dyDescent="0.2">
      <c r="A32" s="166"/>
      <c r="B32" s="167"/>
      <c r="C32" s="167"/>
      <c r="D32" s="167"/>
      <c r="E32" s="167"/>
      <c r="F32" s="168"/>
    </row>
    <row r="33" spans="1:6" ht="18" x14ac:dyDescent="0.2">
      <c r="A33" s="242" t="s">
        <v>204</v>
      </c>
      <c r="B33" s="243"/>
      <c r="C33" s="243"/>
      <c r="D33" s="244" t="e">
        <f>'-'!E7</f>
        <v>#NUM!</v>
      </c>
      <c r="E33" s="244"/>
      <c r="F33" s="245"/>
    </row>
    <row r="34" spans="1:6" ht="20.100000000000001" customHeight="1" x14ac:dyDescent="0.2">
      <c r="A34" s="133"/>
      <c r="B34" s="133"/>
      <c r="C34" s="133"/>
      <c r="D34" s="133"/>
      <c r="E34" s="133"/>
      <c r="F34" s="133"/>
    </row>
  </sheetData>
  <sheetProtection algorithmName="SHA-512" hashValue="dSG4xOWfr4RedaFNz6afV7bYrDP1jAt9YKLaIQDOx6qkxn/Y2H15mDSWtZv/WS4e/yL+tVtZJfrjs8Ak+MMljQ==" saltValue="gqKsGv0+6EpK9CvGgDoJvQ==" spinCount="100000" sheet="1" objects="1" scenarios="1"/>
  <mergeCells count="25">
    <mergeCell ref="A34:F34"/>
    <mergeCell ref="A1:F1"/>
    <mergeCell ref="A14:F14"/>
    <mergeCell ref="A15:A16"/>
    <mergeCell ref="B15:B16"/>
    <mergeCell ref="C15:D15"/>
    <mergeCell ref="E15:F15"/>
    <mergeCell ref="A3:F3"/>
    <mergeCell ref="A4:C4"/>
    <mergeCell ref="A5:C5"/>
    <mergeCell ref="A6:C6"/>
    <mergeCell ref="D4:E4"/>
    <mergeCell ref="D5:E5"/>
    <mergeCell ref="D6:E6"/>
    <mergeCell ref="A2:F2"/>
    <mergeCell ref="A7:F7"/>
    <mergeCell ref="A13:F13"/>
    <mergeCell ref="A31:C31"/>
    <mergeCell ref="D31:F31"/>
    <mergeCell ref="A33:C33"/>
    <mergeCell ref="A8:F8"/>
    <mergeCell ref="D33:F33"/>
    <mergeCell ref="A30:F30"/>
    <mergeCell ref="A32:F32"/>
    <mergeCell ref="A29:B29"/>
  </mergeCells>
  <pageMargins left="0.7" right="0.7" top="0.75" bottom="0.75" header="0.3" footer="0.3"/>
  <pageSetup paperSize="9" orientation="portrait" verticalDpi="0"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rightToLeft="1" tabSelected="1" topLeftCell="H1" workbookViewId="0">
      <selection activeCell="H1" sqref="H1"/>
    </sheetView>
  </sheetViews>
  <sheetFormatPr defaultRowHeight="14.25" x14ac:dyDescent="0.2"/>
  <cols>
    <col min="1" max="4" width="9" style="66"/>
    <col min="5" max="5" width="15.5" style="66" customWidth="1"/>
    <col min="6" max="16384" width="9" style="66"/>
  </cols>
  <sheetData>
    <row r="1" spans="1:14" x14ac:dyDescent="0.2">
      <c r="A1" s="90"/>
      <c r="B1" s="90"/>
      <c r="C1" s="90"/>
      <c r="D1" s="90"/>
      <c r="E1" s="90">
        <f xml:space="preserve"> - '10'!D6</f>
        <v>0</v>
      </c>
    </row>
    <row r="2" spans="1:14" ht="17.25" x14ac:dyDescent="0.2">
      <c r="A2" s="91">
        <v>1</v>
      </c>
      <c r="B2" s="90"/>
      <c r="C2" s="90" t="s">
        <v>137</v>
      </c>
      <c r="D2" s="90"/>
      <c r="E2" s="90">
        <f>'10'!B12</f>
        <v>0</v>
      </c>
    </row>
    <row r="3" spans="1:14" ht="17.25" x14ac:dyDescent="0.2">
      <c r="A3" s="91">
        <v>2</v>
      </c>
      <c r="B3" s="90"/>
      <c r="C3" s="90" t="s">
        <v>138</v>
      </c>
      <c r="D3" s="90"/>
      <c r="E3" s="90">
        <f>'10'!C12</f>
        <v>0</v>
      </c>
    </row>
    <row r="4" spans="1:14" ht="17.25" x14ac:dyDescent="0.2">
      <c r="A4" s="91">
        <v>3</v>
      </c>
      <c r="B4" s="90"/>
      <c r="C4" s="90"/>
      <c r="D4" s="90"/>
      <c r="E4" s="90">
        <f>'10'!D12</f>
        <v>0</v>
      </c>
    </row>
    <row r="5" spans="1:14" ht="17.25" x14ac:dyDescent="0.2">
      <c r="A5" s="91">
        <v>4</v>
      </c>
      <c r="B5" s="90"/>
      <c r="C5" s="90"/>
      <c r="D5" s="90"/>
      <c r="E5" s="90">
        <f>'10'!E12</f>
        <v>0</v>
      </c>
    </row>
    <row r="6" spans="1:14" ht="17.25" x14ac:dyDescent="0.2">
      <c r="A6" s="91">
        <v>5</v>
      </c>
      <c r="B6" s="90"/>
      <c r="C6" s="90"/>
      <c r="D6" s="90"/>
      <c r="E6" s="90">
        <f>'10'!F12</f>
        <v>0</v>
      </c>
    </row>
    <row r="7" spans="1:14" ht="17.25" x14ac:dyDescent="0.4">
      <c r="A7" s="92"/>
      <c r="B7" s="90"/>
      <c r="C7" s="90"/>
      <c r="D7" s="90"/>
      <c r="E7" s="93" t="e">
        <f>IRR(E1:E6)</f>
        <v>#NUM!</v>
      </c>
    </row>
    <row r="8" spans="1:14" ht="17.25" x14ac:dyDescent="0.4">
      <c r="A8" s="92">
        <v>0.02</v>
      </c>
      <c r="B8" s="90"/>
      <c r="C8" s="90"/>
      <c r="D8" s="90"/>
      <c r="E8" s="90"/>
    </row>
    <row r="9" spans="1:14" ht="17.25" x14ac:dyDescent="0.4">
      <c r="A9" s="92">
        <v>0.04</v>
      </c>
      <c r="B9" s="90"/>
      <c r="C9" s="90"/>
      <c r="D9" s="90"/>
      <c r="E9" s="90"/>
      <c r="N9" s="68"/>
    </row>
    <row r="10" spans="1:14" ht="17.25" x14ac:dyDescent="0.4">
      <c r="A10" s="92">
        <v>0.06</v>
      </c>
      <c r="B10" s="90"/>
      <c r="C10" s="90"/>
      <c r="D10" s="90"/>
      <c r="E10" s="90"/>
    </row>
    <row r="11" spans="1:14" ht="17.25" x14ac:dyDescent="0.4">
      <c r="A11" s="92">
        <v>0.08</v>
      </c>
      <c r="B11" s="90"/>
      <c r="C11" s="90"/>
      <c r="D11" s="90"/>
      <c r="E11" s="90"/>
    </row>
    <row r="12" spans="1:14" ht="17.25" x14ac:dyDescent="0.4">
      <c r="A12" s="92">
        <v>0.1</v>
      </c>
      <c r="B12" s="90"/>
      <c r="C12" s="90"/>
      <c r="D12" s="90"/>
      <c r="E12" s="90"/>
    </row>
    <row r="13" spans="1:14" ht="17.25" x14ac:dyDescent="0.4">
      <c r="A13" s="92"/>
      <c r="B13" s="90"/>
      <c r="C13" s="90"/>
      <c r="D13" s="90"/>
      <c r="E13" s="90"/>
    </row>
    <row r="14" spans="1:14" ht="17.25" x14ac:dyDescent="0.4">
      <c r="A14" s="92"/>
      <c r="B14" s="92">
        <v>1</v>
      </c>
      <c r="C14" s="90"/>
      <c r="D14" s="90"/>
      <c r="E14" s="90"/>
    </row>
    <row r="15" spans="1:14" ht="17.25" x14ac:dyDescent="0.4">
      <c r="A15" s="92"/>
      <c r="B15" s="92">
        <v>2</v>
      </c>
      <c r="C15" s="90"/>
      <c r="D15" s="90"/>
      <c r="E15" s="90"/>
    </row>
    <row r="16" spans="1:14" ht="17.25" x14ac:dyDescent="0.4">
      <c r="A16" s="92"/>
      <c r="B16" s="92">
        <v>3</v>
      </c>
      <c r="C16" s="90"/>
      <c r="D16" s="90"/>
      <c r="E16" s="90"/>
    </row>
    <row r="17" spans="1:5" ht="17.25" x14ac:dyDescent="0.4">
      <c r="A17" s="92"/>
      <c r="B17" s="92">
        <v>4</v>
      </c>
      <c r="C17" s="90"/>
      <c r="D17" s="90"/>
      <c r="E17" s="90"/>
    </row>
    <row r="18" spans="1:5" ht="17.25" x14ac:dyDescent="0.4">
      <c r="A18" s="92"/>
      <c r="B18" s="92">
        <v>5</v>
      </c>
      <c r="C18" s="90"/>
      <c r="D18" s="90"/>
      <c r="E18" s="90"/>
    </row>
    <row r="19" spans="1:5" ht="17.25" x14ac:dyDescent="0.4">
      <c r="A19" s="92">
        <v>0</v>
      </c>
      <c r="B19" s="92">
        <v>6</v>
      </c>
      <c r="C19" s="90"/>
      <c r="D19" s="90"/>
      <c r="E19" s="90"/>
    </row>
    <row r="20" spans="1:5" ht="17.25" x14ac:dyDescent="0.4">
      <c r="A20" s="92">
        <v>0.1</v>
      </c>
      <c r="B20" s="90"/>
      <c r="C20" s="90"/>
      <c r="D20" s="90"/>
      <c r="E20" s="90"/>
    </row>
    <row r="21" spans="1:5" ht="17.25" x14ac:dyDescent="0.4">
      <c r="A21" s="92">
        <v>0.15</v>
      </c>
      <c r="B21" s="90"/>
      <c r="C21" s="90"/>
      <c r="D21" s="90"/>
      <c r="E21" s="90"/>
    </row>
    <row r="22" spans="1:5" ht="17.25" x14ac:dyDescent="0.4">
      <c r="A22" s="92">
        <v>0.2</v>
      </c>
      <c r="B22" s="90"/>
      <c r="C22" s="90"/>
      <c r="D22" s="90"/>
      <c r="E22" s="90"/>
    </row>
    <row r="23" spans="1:5" ht="17.25" x14ac:dyDescent="0.4">
      <c r="A23" s="92">
        <v>0.25</v>
      </c>
      <c r="B23" s="90"/>
      <c r="C23" s="90"/>
      <c r="D23" s="90"/>
      <c r="E23" s="90"/>
    </row>
    <row r="24" spans="1:5" ht="17.25" x14ac:dyDescent="0.4">
      <c r="A24" s="92">
        <v>0.3</v>
      </c>
      <c r="B24" s="90"/>
      <c r="C24" s="90"/>
      <c r="D24" s="90"/>
      <c r="E24" s="90"/>
    </row>
    <row r="25" spans="1:5" ht="17.25" x14ac:dyDescent="0.4">
      <c r="A25" s="92">
        <v>-0.05</v>
      </c>
      <c r="B25" s="90"/>
      <c r="C25" s="90"/>
      <c r="D25" s="90"/>
      <c r="E25" s="90"/>
    </row>
    <row r="26" spans="1:5" ht="17.25" x14ac:dyDescent="0.4">
      <c r="A26" s="92">
        <v>-0.1</v>
      </c>
      <c r="B26" s="90"/>
      <c r="C26" s="90"/>
      <c r="D26" s="90"/>
      <c r="E26" s="90"/>
    </row>
    <row r="27" spans="1:5" x14ac:dyDescent="0.2">
      <c r="A27" s="90"/>
      <c r="B27" s="90"/>
      <c r="C27" s="90"/>
      <c r="D27" s="90"/>
      <c r="E27" s="90"/>
    </row>
    <row r="28" spans="1:5" ht="17.25" x14ac:dyDescent="0.4">
      <c r="A28" s="92"/>
      <c r="B28" s="90"/>
      <c r="C28" s="90"/>
      <c r="D28" s="90"/>
      <c r="E28" s="90"/>
    </row>
    <row r="29" spans="1:5" ht="17.25" x14ac:dyDescent="0.4">
      <c r="A29" s="92">
        <v>0</v>
      </c>
      <c r="B29" s="90"/>
      <c r="C29" s="90"/>
      <c r="D29" s="90"/>
      <c r="E29" s="90"/>
    </row>
    <row r="30" spans="1:5" ht="17.25" x14ac:dyDescent="0.4">
      <c r="A30" s="92">
        <v>1</v>
      </c>
      <c r="B30" s="90"/>
      <c r="C30" s="90"/>
      <c r="D30" s="90"/>
      <c r="E30" s="90"/>
    </row>
    <row r="31" spans="1:5" ht="17.25" x14ac:dyDescent="0.4">
      <c r="A31" s="92">
        <v>2</v>
      </c>
      <c r="B31" s="90"/>
      <c r="C31" s="90"/>
      <c r="D31" s="90"/>
      <c r="E31" s="90"/>
    </row>
    <row r="32" spans="1:5" ht="17.25" x14ac:dyDescent="0.4">
      <c r="A32" s="92">
        <v>3</v>
      </c>
      <c r="B32" s="90"/>
      <c r="C32" s="90"/>
      <c r="D32" s="90"/>
      <c r="E32" s="90"/>
    </row>
    <row r="33" spans="1:5" ht="17.25" x14ac:dyDescent="0.4">
      <c r="A33" s="92">
        <v>4</v>
      </c>
      <c r="B33" s="90"/>
      <c r="C33" s="90"/>
      <c r="D33" s="90"/>
      <c r="E33" s="90"/>
    </row>
    <row r="34" spans="1:5" ht="17.25" x14ac:dyDescent="0.4">
      <c r="A34" s="92">
        <v>5</v>
      </c>
      <c r="B34" s="90"/>
      <c r="C34" s="90"/>
      <c r="D34" s="90"/>
      <c r="E34" s="90"/>
    </row>
    <row r="35" spans="1:5" ht="17.25" x14ac:dyDescent="0.4">
      <c r="A35" s="92">
        <v>6</v>
      </c>
      <c r="B35" s="90"/>
      <c r="C35" s="90"/>
      <c r="D35" s="90"/>
      <c r="E35" s="90"/>
    </row>
    <row r="36" spans="1:5" ht="17.25" x14ac:dyDescent="0.4">
      <c r="A36" s="92">
        <v>7</v>
      </c>
      <c r="B36" s="90"/>
      <c r="C36" s="90"/>
      <c r="D36" s="90"/>
      <c r="E36" s="90"/>
    </row>
    <row r="37" spans="1:5" ht="17.25" x14ac:dyDescent="0.4">
      <c r="A37" s="92">
        <v>8</v>
      </c>
      <c r="B37" s="90"/>
      <c r="C37" s="90"/>
      <c r="D37" s="90"/>
      <c r="E37" s="90"/>
    </row>
    <row r="38" spans="1:5" ht="17.25" x14ac:dyDescent="0.4">
      <c r="A38" s="92">
        <v>9</v>
      </c>
      <c r="B38" s="90"/>
      <c r="C38" s="90"/>
      <c r="D38" s="90"/>
      <c r="E38" s="90"/>
    </row>
    <row r="39" spans="1:5" ht="17.25" x14ac:dyDescent="0.4">
      <c r="A39" s="92">
        <v>10</v>
      </c>
      <c r="B39" s="90"/>
      <c r="C39" s="90"/>
      <c r="D39" s="90"/>
      <c r="E39" s="90"/>
    </row>
    <row r="40" spans="1:5" ht="17.25" x14ac:dyDescent="0.4">
      <c r="A40" s="92"/>
      <c r="B40" s="90"/>
      <c r="C40" s="90"/>
      <c r="D40" s="90"/>
      <c r="E40" s="90"/>
    </row>
    <row r="41" spans="1:5" ht="17.25" x14ac:dyDescent="0.4">
      <c r="A41" s="92"/>
      <c r="B41" s="90"/>
      <c r="C41" s="90"/>
      <c r="D41" s="90"/>
      <c r="E41" s="90"/>
    </row>
    <row r="42" spans="1:5" ht="17.25" x14ac:dyDescent="0.4">
      <c r="A42" s="92"/>
      <c r="B42" s="90"/>
      <c r="C42" s="90"/>
      <c r="D42" s="90"/>
      <c r="E42" s="90"/>
    </row>
    <row r="43" spans="1:5" ht="17.25" x14ac:dyDescent="0.4">
      <c r="A43" s="67"/>
    </row>
    <row r="44" spans="1:5" ht="17.25" x14ac:dyDescent="0.4">
      <c r="A44" s="67"/>
    </row>
    <row r="45" spans="1:5" ht="17.25" x14ac:dyDescent="0.4">
      <c r="A45" s="67"/>
    </row>
    <row r="46" spans="1:5" ht="17.25" x14ac:dyDescent="0.4">
      <c r="A46" s="67"/>
    </row>
  </sheetData>
  <sheetProtection algorithmName="SHA-512" hashValue="Rk7y8jYQBm+VzLyYHrwniiBEsauLWPIAyrPfUeVhbMil3HdKR36XnysFslNx+nFYgLFglKgg+ak+9q3k8o91Qw==" saltValue="BB3V4XWyV9l/1IYgm+MG4w==" spinCount="100000" sheet="1" objects="1" scenarios="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فهرست</vt:lpstr>
      <vt:lpstr>1</vt:lpstr>
      <vt:lpstr>2</vt:lpstr>
      <vt:lpstr>3</vt:lpstr>
      <vt:lpstr>4</vt:lpstr>
      <vt:lpstr>5</vt:lpstr>
      <vt:lpstr>6</vt:lpstr>
      <vt:lpstr>7</vt:lpstr>
      <vt:lpstr>8</vt:lpstr>
      <vt:lpstr>9</vt:lpstr>
      <vt:lpstr>10</vt:lpstr>
      <vt:lpst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incubator</dc:creator>
  <cp:lastModifiedBy>Dr. Rad</cp:lastModifiedBy>
  <cp:lastPrinted>2017-06-07T05:24:01Z</cp:lastPrinted>
  <dcterms:created xsi:type="dcterms:W3CDTF">2017-03-25T03:34:04Z</dcterms:created>
  <dcterms:modified xsi:type="dcterms:W3CDTF">2020-03-31T04:52:06Z</dcterms:modified>
</cp:coreProperties>
</file>